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sanjoseca.sharepoint.com/sites/ACCCPARKINGTDM/Shared Documents/Development Application Template/Checklist/"/>
    </mc:Choice>
  </mc:AlternateContent>
  <xr:revisionPtr revIDLastSave="81" documentId="8_{80D18940-325C-48A2-AFD0-B20735CD3E61}" xr6:coauthVersionLast="47" xr6:coauthVersionMax="47" xr10:uidLastSave="{8674D015-811D-4A8B-9FCF-1AC268A9B6B1}"/>
  <workbookProtection workbookAlgorithmName="SHA-512" workbookHashValue="M7YMyX5Yf+25fQ78Lc3jtohuIWEkEKMDlZKJpxNJ5QzMx10b2MZphe0uZqIr3yr1hpCs4jlhQYI6jUWU5Zdn3A==" workbookSaltValue="UtlgXDM9wkbNUW96xTjnRQ==" workbookSpinCount="100000" lockStructure="1"/>
  <bookViews>
    <workbookView xWindow="28680" yWindow="-120" windowWidth="29040" windowHeight="15840" xr2:uid="{92F9768E-B601-44DA-A571-83C5571AC83E}"/>
  </bookViews>
  <sheets>
    <sheet name="Sheet1" sheetId="1" r:id="rId1"/>
    <sheet name="SCRAP" sheetId="3" state="hidden" r:id="rId2"/>
    <sheet name="END-USES" sheetId="2" state="hidden" r:id="rId3"/>
  </sheets>
  <definedNames>
    <definedName name="_xlnm._FilterDatabase" localSheetId="2" hidden="1">'END-USES'!$F$4:$F$41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5" i="1" l="1"/>
  <c r="N85" i="1"/>
  <c r="N86" i="1"/>
  <c r="L86" i="1"/>
  <c r="J86" i="1"/>
  <c r="J120" i="1" l="1"/>
  <c r="D54" i="1"/>
  <c r="D60" i="1"/>
  <c r="P120" i="1" l="1"/>
  <c r="N120" i="1"/>
  <c r="L120" i="1"/>
  <c r="J47" i="1" l="1"/>
  <c r="J46" i="1"/>
  <c r="J59" i="1"/>
  <c r="J58" i="1"/>
  <c r="J57" i="1"/>
  <c r="J60" i="1" l="1"/>
  <c r="P68" i="1" s="1"/>
  <c r="J45" i="1"/>
  <c r="J53" i="1"/>
  <c r="J52" i="1"/>
  <c r="J51" i="1"/>
  <c r="J37" i="1"/>
  <c r="J39" i="1"/>
  <c r="J38" i="1"/>
  <c r="J40" i="1" l="1"/>
  <c r="J68" i="1" s="1"/>
  <c r="J54" i="1"/>
  <c r="N68" i="1" s="1"/>
  <c r="P119" i="1"/>
  <c r="P121" i="1" s="1"/>
  <c r="J48" i="1"/>
  <c r="D48" i="1"/>
  <c r="E48" i="1"/>
  <c r="F48" i="1"/>
  <c r="G48" i="1"/>
  <c r="H48" i="1"/>
  <c r="D40" i="1"/>
  <c r="J85" i="1" s="1"/>
  <c r="P75" i="1" l="1"/>
  <c r="P77" i="1"/>
  <c r="P81" i="1"/>
  <c r="P79" i="1"/>
  <c r="J75" i="1"/>
  <c r="N77" i="1"/>
  <c r="N79" i="1"/>
  <c r="N75" i="1"/>
  <c r="N81" i="1"/>
  <c r="L79" i="1"/>
  <c r="L77" i="1"/>
  <c r="L81" i="1"/>
  <c r="L75" i="1"/>
  <c r="J79" i="1"/>
  <c r="J81" i="1"/>
  <c r="J77" i="1"/>
  <c r="J119" i="1"/>
  <c r="N119" i="1"/>
  <c r="L119" i="1"/>
  <c r="L68" i="1"/>
  <c r="B24" i="3"/>
  <c r="L121" i="1" l="1"/>
  <c r="B32" i="3"/>
  <c r="B6" i="3"/>
  <c r="B16" i="3"/>
  <c r="N121" i="1" l="1"/>
  <c r="J1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tc={089F59E3-CD65-4C08-99BB-DE542FA6A99A}</author>
    <author>tc={2D0B8C70-A06B-4863-9A32-5B52BF1692B4}</author>
  </authors>
  <commentList>
    <comment ref="D19" authorId="0" shapeId="0" xr:uid="{089F59E3-CD65-4C08-99BB-DE542FA6A99A}">
      <text>
        <t>[Threaded comment]
Your version of Excel allows you to read this threaded comment; however, any edits to it will get removed if the file is opened in a newer version of Excel. Learn more: https://go.microsoft.com/fwlink/?linkid=870924
Comment:
    Make sure this is in list on page 1</t>
      </text>
    </comment>
    <comment ref="G67" authorId="1" shapeId="0" xr:uid="{2D0B8C70-A06B-4863-9A32-5B52BF1692B4}">
      <text>
        <t>[Threaded comment]
Your version of Excel allows you to read this threaded comment; however, any edits to it will get removed if the file is opened in a newer version of Excel. Learn more: https://go.microsoft.com/fwlink/?linkid=870924
Comment:
    Remove the separate screening criteria</t>
      </text>
    </comment>
  </commentList>
</comments>
</file>

<file path=xl/sharedStrings.xml><?xml version="1.0" encoding="utf-8"?>
<sst xmlns="http://schemas.openxmlformats.org/spreadsheetml/2006/main" count="407" uniqueCount="295">
  <si>
    <t>TRANSPORTATION DEMAND MANAGEMENT (TDM) CHECKLIST</t>
  </si>
  <si>
    <t>Transportation Anslysis Handbook.</t>
  </si>
  <si>
    <t>· Residential-End Uses that are less than 25 multifamily units or are single-family detached units</t>
  </si>
  <si>
    <r>
      <rPr>
        <b/>
        <sz val="10"/>
        <color theme="1"/>
        <rFont val="Calibri"/>
        <family val="2"/>
        <scheme val="minor"/>
      </rPr>
      <t>Non-exempt projects.</t>
    </r>
    <r>
      <rPr>
        <sz val="10"/>
        <color theme="1"/>
        <rFont val="Calibri"/>
        <family val="2"/>
        <scheme val="minor"/>
      </rPr>
      <t> If your project is not exempt, section 3 of this checklist facilitates a TDM Plan for the project. Please also view Table 20-190 for the requirements for your specific type of project. </t>
    </r>
  </si>
  <si>
    <t xml:space="preserve">For questions: </t>
  </si>
  <si>
    <r>
      <t>Speak with a City Planner at</t>
    </r>
    <r>
      <rPr>
        <b/>
        <sz val="10"/>
        <color theme="1"/>
        <rFont val="Calibri"/>
        <family val="2"/>
        <scheme val="minor"/>
      </rPr>
      <t xml:space="preserve"> 408-535-3555</t>
    </r>
    <r>
      <rPr>
        <sz val="10"/>
        <color theme="1"/>
        <rFont val="Calibri"/>
        <family val="2"/>
        <scheme val="minor"/>
      </rPr>
      <t>; see phone service hours at:</t>
    </r>
  </si>
  <si>
    <t>www.sanjoseca.gov/Planning</t>
  </si>
  <si>
    <r>
      <t>Para información en español, comuníquese con un Planificador de la ciudad al</t>
    </r>
    <r>
      <rPr>
        <b/>
        <sz val="10"/>
        <color theme="1"/>
        <rFont val="Calibri"/>
        <family val="2"/>
        <scheme val="minor"/>
      </rPr>
      <t xml:space="preserve"> 408-793-4100</t>
    </r>
  </si>
  <si>
    <r>
      <t xml:space="preserve">Để được hỗ trợ, nói chuyện với Người lập kế hoạch thành phố tại  </t>
    </r>
    <r>
      <rPr>
        <b/>
        <sz val="10"/>
        <color theme="1"/>
        <rFont val="Calibri"/>
        <family val="2"/>
        <scheme val="minor"/>
      </rPr>
      <t>408-793-4305</t>
    </r>
    <r>
      <rPr>
        <sz val="10"/>
        <color theme="1"/>
        <rFont val="Calibri"/>
        <family val="2"/>
        <scheme val="minor"/>
      </rPr>
      <t>.</t>
    </r>
  </si>
  <si>
    <t>INSTRUCTIONS</t>
  </si>
  <si>
    <t>As directed by a City Planner, complete this form and submit it with your Development/Use Permit Application.</t>
  </si>
  <si>
    <t>1. PROPERTY INFORMATION</t>
  </si>
  <si>
    <t>Click to enter text.</t>
  </si>
  <si>
    <t>2. PROJECT DESCRIPTION</t>
  </si>
  <si>
    <t>A. HOME-END USES</t>
  </si>
  <si>
    <r>
      <t xml:space="preserve">PROJECT SIZE </t>
    </r>
    <r>
      <rPr>
        <b/>
        <sz val="9"/>
        <color theme="1"/>
        <rFont val="Calibri"/>
        <family val="2"/>
        <scheme val="minor"/>
      </rPr>
      <t>(# of units)</t>
    </r>
  </si>
  <si>
    <t>POINT TARGET/EXEMPT</t>
  </si>
  <si>
    <t>SELECT ONE (IF APPLICABLE)</t>
  </si>
  <si>
    <t>Total</t>
  </si>
  <si>
    <t>PROJECT SIZE</t>
  </si>
  <si>
    <t>B. COMMUTE-END USES</t>
  </si>
  <si>
    <t>sq ft</t>
  </si>
  <si>
    <t># units     (hotel only)</t>
  </si>
  <si>
    <t># of students (school only)</t>
  </si>
  <si>
    <t>C. VISIT-END USES</t>
  </si>
  <si>
    <r>
      <t xml:space="preserve">PROJECT SIZE </t>
    </r>
    <r>
      <rPr>
        <b/>
        <sz val="9"/>
        <color theme="1"/>
        <rFont val="Calibri"/>
        <family val="2"/>
        <scheme val="minor"/>
      </rPr>
      <t>(SQ FT)</t>
    </r>
  </si>
  <si>
    <t>D. OTHER USES</t>
  </si>
  <si>
    <r>
      <t>PROJECT SIZE</t>
    </r>
    <r>
      <rPr>
        <b/>
        <sz val="9"/>
        <color theme="1"/>
        <rFont val="Calibri"/>
        <family val="2"/>
        <scheme val="minor"/>
      </rPr>
      <t xml:space="preserve"> (sq ft)</t>
    </r>
  </si>
  <si>
    <t>3. TDM PLAN</t>
  </si>
  <si>
    <t>Points Values</t>
  </si>
  <si>
    <t>Home-End Uses</t>
  </si>
  <si>
    <t>Commute-End Uses</t>
  </si>
  <si>
    <t>Visit End Uses</t>
  </si>
  <si>
    <t>Other Uses</t>
  </si>
  <si>
    <t>TOTAL TDM POINTS NEEDED</t>
  </si>
  <si>
    <t>A. PROJECT CHARACTERISTICS</t>
  </si>
  <si>
    <t xml:space="preserve">PC03 </t>
  </si>
  <si>
    <t>Provide Affordable Housing</t>
  </si>
  <si>
    <t>1 - 4</t>
  </si>
  <si>
    <t>n/a</t>
  </si>
  <si>
    <t>B. MULTIMODAL NETWORK IMPROVEMENTS</t>
  </si>
  <si>
    <t>MI01</t>
  </si>
  <si>
    <t>Provide Bike Network Improvements</t>
  </si>
  <si>
    <t>MI03</t>
  </si>
  <si>
    <t>Provide Transit Network Improvements</t>
  </si>
  <si>
    <t>MI04</t>
  </si>
  <si>
    <t>Provide Residential Street Improvements</t>
  </si>
  <si>
    <t>MI05</t>
  </si>
  <si>
    <t>Provide Pedestrian Network Improvements</t>
  </si>
  <si>
    <t>C. PARKING</t>
  </si>
  <si>
    <t>PK01</t>
  </si>
  <si>
    <t>enter #</t>
  </si>
  <si>
    <t>Project Size:</t>
  </si>
  <si>
    <t>Vehicle Parking Ratio:</t>
  </si>
  <si>
    <t>Right-size Vehicle Parking Supply</t>
  </si>
  <si>
    <t>1 - 20</t>
  </si>
  <si>
    <t>PK02</t>
  </si>
  <si>
    <t>Provide Bike Parking Facilities</t>
  </si>
  <si>
    <t>1 - 2</t>
  </si>
  <si>
    <t>PK03</t>
  </si>
  <si>
    <t>Provide Shared Parking</t>
  </si>
  <si>
    <t>D. PROGRAMMATIC TDM</t>
  </si>
  <si>
    <t>TP01</t>
  </si>
  <si>
    <t>Provide School Pool Programs</t>
  </si>
  <si>
    <t>1</t>
  </si>
  <si>
    <t>TP02</t>
  </si>
  <si>
    <t>Provide Bike Share Stations</t>
  </si>
  <si>
    <t>TP03</t>
  </si>
  <si>
    <t>Provide Car Share Station</t>
  </si>
  <si>
    <t>TP04</t>
  </si>
  <si>
    <t>Provide Education, Marketing &amp; Outreach</t>
  </si>
  <si>
    <t>TP05</t>
  </si>
  <si>
    <t>Join Transportation Mgmt. Association (TMA)</t>
  </si>
  <si>
    <t>See Note</t>
  </si>
  <si>
    <t>TP06</t>
  </si>
  <si>
    <t>Provide Parking Cash-out</t>
  </si>
  <si>
    <t>2</t>
  </si>
  <si>
    <t>TP07</t>
  </si>
  <si>
    <t>Provide Transit Subsidies</t>
  </si>
  <si>
    <t>1 - 8</t>
  </si>
  <si>
    <t>TP08</t>
  </si>
  <si>
    <t>Provide Flexible Work Schedules</t>
  </si>
  <si>
    <t>TP09</t>
  </si>
  <si>
    <t>Provide Private Shuttle/ Transit Service</t>
  </si>
  <si>
    <t>4 - 8</t>
  </si>
  <si>
    <t>TP10</t>
  </si>
  <si>
    <t>Price Workplace Parking</t>
  </si>
  <si>
    <t>TP11</t>
  </si>
  <si>
    <t>Provide Alternative Transportation Benefits</t>
  </si>
  <si>
    <t>TP12</t>
  </si>
  <si>
    <t>Provide a Neighborhood School</t>
  </si>
  <si>
    <t>TP13</t>
  </si>
  <si>
    <t>Provide Ride-Share Programs</t>
  </si>
  <si>
    <t>TP14</t>
  </si>
  <si>
    <t>Subsidize Transit Service Upgrade/Expansion</t>
  </si>
  <si>
    <t>TP15</t>
  </si>
  <si>
    <t>Provide Targeted Behavioral Interventions</t>
  </si>
  <si>
    <t>TP16</t>
  </si>
  <si>
    <t>Unbundle Parking Costs from Property Cost</t>
  </si>
  <si>
    <t>TP17</t>
  </si>
  <si>
    <t>Provide Vanpool Incentives</t>
  </si>
  <si>
    <t>TP18</t>
  </si>
  <si>
    <t>Provide Voluntary Travel Behavior Change Prg.</t>
  </si>
  <si>
    <t xml:space="preserve">Note: Points will be awarded for the TDM programs provided by the TMA. HOAs/Property owners must subscribe to the TMA with payment of annual membership fees. </t>
  </si>
  <si>
    <t>USER-DEFINED MEASURE</t>
  </si>
  <si>
    <t>Note: The City will review and assign point values if approved.</t>
  </si>
  <si>
    <t>TOTAL TDM POINTS NEEDED:</t>
  </si>
  <si>
    <t>TOTAL TDM POINTS ACHIEVED:</t>
  </si>
  <si>
    <t>4. CONTACT INFORMATION</t>
  </si>
  <si>
    <t>APPLICANT NAME:</t>
  </si>
  <si>
    <t>Click to enter text</t>
  </si>
  <si>
    <r>
      <t xml:space="preserve">NAME OF FIRM </t>
    </r>
    <r>
      <rPr>
        <sz val="7"/>
        <color theme="1"/>
        <rFont val="Calibri"/>
        <family val="2"/>
        <scheme val="minor"/>
      </rPr>
      <t>IF APPLICABLE</t>
    </r>
    <r>
      <rPr>
        <sz val="10"/>
        <color theme="1"/>
        <rFont val="Calibri"/>
        <family val="2"/>
        <scheme val="minor"/>
      </rPr>
      <t>:</t>
    </r>
  </si>
  <si>
    <t>APPLICANT MAILING ADDRESS:</t>
  </si>
  <si>
    <t>APPLICANT PHONE:</t>
  </si>
  <si>
    <t>EMAIL:</t>
  </si>
  <si>
    <t>APPLICANT'S REPRESENTATIVE:</t>
  </si>
  <si>
    <t>REPRESENTATIVE PHONE:</t>
  </si>
  <si>
    <r>
      <t xml:space="preserve">TRANSPORTATION CONSULTANT NAME </t>
    </r>
    <r>
      <rPr>
        <sz val="7"/>
        <color theme="1"/>
        <rFont val="Calibri"/>
        <family val="2"/>
        <scheme val="minor"/>
      </rPr>
      <t>IF ANY:</t>
    </r>
  </si>
  <si>
    <t xml:space="preserve">CONSULTANT PHONE: </t>
  </si>
  <si>
    <t>HOME END USES</t>
  </si>
  <si>
    <t>SELECT ONE</t>
  </si>
  <si>
    <t>IF(C43="SELECT ONE (IF APPLICABLE)"," "</t>
  </si>
  <si>
    <t>ONE FAMILY DWELLING UNIT</t>
  </si>
  <si>
    <t>,IF(AND(C43="One-family Dwelling",H43&lt;16),"EXEMPT"</t>
  </si>
  <si>
    <t>CATCH ALL FOR THE REST</t>
  </si>
  <si>
    <t>,IF(AND(C43&lt;&gt;"One-family Dwelling",H43&lt;26),"EXEMPT",25)))</t>
  </si>
  <si>
    <t>CONCATENATED</t>
  </si>
  <si>
    <t>PASTED</t>
  </si>
  <si>
    <t>IF(C43="SELECT ONE (IF APPLICABLE)"," ",IF(AND(C43="One-family Dwelling",H43&lt;16),"EXEMPT",IF(AND(C43&lt;&gt;"One-family Dwelling",H43&lt;26),"EXEMPT",25)))</t>
  </si>
  <si>
    <t>COMMUTE END USES</t>
  </si>
  <si>
    <t>IF(C49="SELECT ONE (IF APPLICABLE)"," "</t>
  </si>
  <si>
    <t>HOTEL/MOTEL</t>
  </si>
  <si>
    <t>,IF(AND(OR(C49="Hotel/ Motel",C49="Bed and Breakfast Inn",C49="SRO Residential Hotels"),G49&lt;101),"EXEMPT"</t>
  </si>
  <si>
    <t>SCHOOL</t>
  </si>
  <si>
    <t>,IF(AND(OR(C49="Charter/ Private School, Elementary (K-8)",C49="Charter/ Private School, Post-Secondary",C49="Charter/ Private School, Secondary (9-12)",C49="Charter/ Private School, Trade/Vocational Day Care Center"),H49&lt;251),"EXEMPT"</t>
  </si>
  <si>
    <t>OFFICE / CATCH ALL FOR THE REST</t>
  </si>
  <si>
    <t>,IF(AND(AND(C49&lt;&gt;"Hotel/ Motel",C49&lt;&gt;"Bed and Breakfast Inn",C49&lt;&gt;"SRO Residential Hotels",C49&lt;&gt;"Charter/ Private School, Elementary (K-8)",C49&lt;&gt;"Charter/ Private School, Post-Secondary",C49&lt;&gt;"Charter/ Private School, Secondary (9-12)",C49&lt;&gt;"Charter/ Private School, Trade/Vocational Day Care Center"),F49&lt;10001),"EXEMPT",25))))</t>
  </si>
  <si>
    <t>IF(C49="SELECT ONE (IF APPLICABLE)"," ",IF(AND(OR(C49="Hotel/ Motel",C49="Bed and Breakfast Inn",C49="SRO Residential Hotels"),G49&lt;101),"EXEMPT",IF(AND(OR(C49="Charter/ Private School, Elementary (K-8)",C49="Charter/ Private School, Post-Secondary",C49="Charter/ Private School, Secondary (9-12)",C49="Charter/ Private School, Trade/Vocational Day Care Center"),H49&lt;251),"EXEMPT",IF(AND(AND(C49&lt;&gt;"Hotel/ Motel",C49&lt;&gt;"Bed and Breakfast Inn",C49&lt;&gt;"SRO Residential Hotels",C49&lt;&gt;"Charter/ Private School, Elementary (K-8)",C49&lt;&gt;"Charter/ Private School, Post-Secondary",C49&lt;&gt;"Charter/ Private School, Secondary (9-12)",C49&lt;&gt;"Charter/ Private School, Trade/Vocational Day Care Center"),F49&lt;10001),"EXEMPT",25))))</t>
  </si>
  <si>
    <t>VISIT END USES</t>
  </si>
  <si>
    <t>IF(C55="SELECT ONE (IF APPLICABLE)"," "</t>
  </si>
  <si>
    <t>RETAIL @ 100,000</t>
  </si>
  <si>
    <t>,IF(AND(C55&lt;&gt;"SELECT ONE (IF APPLICABLE)",H55&lt;100001),"EXEMPT",25))</t>
  </si>
  <si>
    <t>IF(C55="SELECT ONE (IF APPLICABLE)"," ",IF(AND(C55&lt;&gt;"SELECT ONE (IF APPLICABLE)",H55&lt;100001),"EXEMPT",25))</t>
  </si>
  <si>
    <t>OTHER USES</t>
  </si>
  <si>
    <t>IF(C60="SELECT ONE (IF APPLICABLE)"," "</t>
  </si>
  <si>
    <t>INDUSTRIAL @ 30K</t>
  </si>
  <si>
    <t>,IF(AND(C60&lt;&gt;"SELECT ONE (IF APPLICABLE)",H60&lt;30001),"EXEMPT",25))</t>
  </si>
  <si>
    <t>IF(C60="SELECT ONE (IF APPLICABLE)"," ",IF(AND(C60&lt;&gt;"SELECT ONE (IF APPLICABLE)",H60&lt;30001),"EXEMPT",25))</t>
  </si>
  <si>
    <t>HOME-END USES</t>
  </si>
  <si>
    <t>COMMUTE-END</t>
  </si>
  <si>
    <t>VISIT-END USES</t>
  </si>
  <si>
    <t>Co-living Community (with shared full kitchen)</t>
  </si>
  <si>
    <t>Auto Broker</t>
  </si>
  <si>
    <t>Accessory Installation</t>
  </si>
  <si>
    <t>Agriculture/ Resource Use</t>
  </si>
  <si>
    <t>Emergency Residential Shelter</t>
  </si>
  <si>
    <t>Auto Dealer/ Wholesale</t>
  </si>
  <si>
    <t>Alcohol, Off- Site Sales</t>
  </si>
  <si>
    <t xml:space="preserve">Caterer </t>
  </si>
  <si>
    <t>Guesthouse</t>
  </si>
  <si>
    <t>Bed and Breakfast Inn</t>
  </si>
  <si>
    <t>Hotel/ Motel</t>
  </si>
  <si>
    <t>Animal Boarding (indoor)</t>
  </si>
  <si>
    <t xml:space="preserve">Cemetery </t>
  </si>
  <si>
    <t>Live/Work</t>
  </si>
  <si>
    <t>Charter/ Private School, Elementary (K-8)</t>
  </si>
  <si>
    <t>School</t>
  </si>
  <si>
    <t>Animal Grooming</t>
  </si>
  <si>
    <t xml:space="preserve">Commercial Kitchen </t>
  </si>
  <si>
    <t>Living Quarters/ Custodian/ Caretakers</t>
  </si>
  <si>
    <t>Charter/ Private School, Post-Secondary</t>
  </si>
  <si>
    <t>Arcade/ Amusement Game</t>
  </si>
  <si>
    <t xml:space="preserve">Common Carrier Depot </t>
  </si>
  <si>
    <t>Multiple Dwelling</t>
  </si>
  <si>
    <t>Charter/ Private School, Secondary (9-12)</t>
  </si>
  <si>
    <t xml:space="preserve">Auto Rental Agency </t>
  </si>
  <si>
    <t xml:space="preserve">Community Television Antenna Systems </t>
  </si>
  <si>
    <t>One-family Dwelling</t>
  </si>
  <si>
    <t xml:space="preserve">Automatic Teller Machine (free standing) </t>
  </si>
  <si>
    <t xml:space="preserve">Data Center </t>
  </si>
  <si>
    <t>Sororities/ Fraternities/ Dormitories</t>
  </si>
  <si>
    <t>Hospital/ In-Patient Facility</t>
  </si>
  <si>
    <t>Banquet Facility</t>
  </si>
  <si>
    <t xml:space="preserve">Driving Range </t>
  </si>
  <si>
    <t>SRO Living Unit FaciIities</t>
  </si>
  <si>
    <t>Batting Cages</t>
  </si>
  <si>
    <t xml:space="preserve">Emergency Ambulance Station </t>
  </si>
  <si>
    <t>Two-family Dwelling</t>
  </si>
  <si>
    <t>Laboratory</t>
  </si>
  <si>
    <t xml:space="preserve">Bowling Establishment </t>
  </si>
  <si>
    <t xml:space="preserve">Golf Course </t>
  </si>
  <si>
    <t>Office, General Business</t>
  </si>
  <si>
    <t>Business Support Services</t>
  </si>
  <si>
    <t xml:space="preserve">Hazardous Materials Storage Facility </t>
  </si>
  <si>
    <t>Office, Research and Development</t>
  </si>
  <si>
    <t xml:space="preserve">Car Wash </t>
  </si>
  <si>
    <t xml:space="preserve">Hazardous Waste Facility </t>
  </si>
  <si>
    <t>Private Security</t>
  </si>
  <si>
    <t>Church/ Religious Assembly</t>
  </si>
  <si>
    <t xml:space="preserve">Industrial Services </t>
  </si>
  <si>
    <t>Research and Development</t>
  </si>
  <si>
    <t xml:space="preserve">Commercial Industrial Support </t>
  </si>
  <si>
    <t xml:space="preserve">Junkyard </t>
  </si>
  <si>
    <t>Residential Care or Service Facility</t>
  </si>
  <si>
    <t>Community Centers (Private)</t>
  </si>
  <si>
    <t xml:space="preserve">Manufacturing/ Assembly (light, medium, heavy) </t>
  </si>
  <si>
    <t>SRO Residential Hotels</t>
  </si>
  <si>
    <t xml:space="preserve">Drinking Establishment </t>
  </si>
  <si>
    <t xml:space="preserve">Messenger Services </t>
  </si>
  <si>
    <t xml:space="preserve">Dry Cleaner </t>
  </si>
  <si>
    <t xml:space="preserve">Mortuary (without funeral services) </t>
  </si>
  <si>
    <t xml:space="preserve">Entertainment (with food/ alcohol service) </t>
  </si>
  <si>
    <t xml:space="preserve">Outdoor Storage </t>
  </si>
  <si>
    <t xml:space="preserve">Exclusively Indoors Sales of Vehicles </t>
  </si>
  <si>
    <t xml:space="preserve">Printing/ Publishing </t>
  </si>
  <si>
    <t xml:space="preserve">Financial Institution </t>
  </si>
  <si>
    <t xml:space="preserve">Private Power Generation </t>
  </si>
  <si>
    <t xml:space="preserve">Food/ Beverages/ Groceries </t>
  </si>
  <si>
    <t xml:space="preserve">Processing Facility </t>
  </si>
  <si>
    <t xml:space="preserve">Fuel Service Station/ Charge Station </t>
  </si>
  <si>
    <t xml:space="preserve">Repair/ Household Cleaning/ Industrial Products </t>
  </si>
  <si>
    <t xml:space="preserve">Glass Sales/ Installation/Tinting </t>
  </si>
  <si>
    <t xml:space="preserve">Retail Sales of Furniture </t>
  </si>
  <si>
    <t xml:space="preserve">Health Club/ Gymnasium </t>
  </si>
  <si>
    <t xml:space="preserve">Sales/ Appliances/ Industrial Equipment/ Machinery Crematory </t>
  </si>
  <si>
    <t xml:space="preserve">Instructional Studio </t>
  </si>
  <si>
    <t xml:space="preserve">Stockyard (including slaughter) </t>
  </si>
  <si>
    <t xml:space="preserve">Laundromat </t>
  </si>
  <si>
    <t xml:space="preserve">Television/ Radio Studio </t>
  </si>
  <si>
    <t xml:space="preserve">Maintenance/ Repair/ Small Consumer Goods </t>
  </si>
  <si>
    <t xml:space="preserve">Temporary Farm Labor Camp </t>
  </si>
  <si>
    <t xml:space="preserve">Mini·warehouse/ Mini·storage </t>
  </si>
  <si>
    <t xml:space="preserve">Tow Yard </t>
  </si>
  <si>
    <t xml:space="preserve">Miniature Golf </t>
  </si>
  <si>
    <t xml:space="preserve">Transfer Facility </t>
  </si>
  <si>
    <t xml:space="preserve">Mortuary (with funeral services) </t>
  </si>
  <si>
    <t xml:space="preserve">Travel Trailer Parks </t>
  </si>
  <si>
    <t xml:space="preserve">Motion Picture Theatre (indoor) </t>
  </si>
  <si>
    <t xml:space="preserve">Utility Facilities </t>
  </si>
  <si>
    <t xml:space="preserve">Motion Picture Theatre (outdoor) </t>
  </si>
  <si>
    <t>Vehicle Wrecking</t>
  </si>
  <si>
    <t>Museums/ Libraries (Private)</t>
  </si>
  <si>
    <t xml:space="preserve">Warehouse </t>
  </si>
  <si>
    <t>Neighborhood Shopping Center</t>
  </si>
  <si>
    <t xml:space="preserve">Wholesale Sale Establishment </t>
  </si>
  <si>
    <t xml:space="preserve">Nursery/ Plant </t>
  </si>
  <si>
    <t xml:space="preserve">Winery/ Brewery/ Distillery </t>
  </si>
  <si>
    <t xml:space="preserve">Office, Medical </t>
  </si>
  <si>
    <t xml:space="preserve">Wireless Communication Antenna </t>
  </si>
  <si>
    <t xml:space="preserve">Open Air Sales Establishment </t>
  </si>
  <si>
    <t xml:space="preserve">Outdoor Dining </t>
  </si>
  <si>
    <t xml:space="preserve">Outdoor Vending </t>
  </si>
  <si>
    <t>Parks/ Playgrounds (Private)</t>
  </si>
  <si>
    <t xml:space="preserve">Pawn Shop/ Broker </t>
  </si>
  <si>
    <t xml:space="preserve">Performing Arts Rehearsal Space </t>
  </si>
  <si>
    <t xml:space="preserve">Personal Services </t>
  </si>
  <si>
    <t xml:space="preserve">Photo Processing/ Developing </t>
  </si>
  <si>
    <t xml:space="preserve">Poolroom/ Billiards Establishment </t>
  </si>
  <si>
    <t xml:space="preserve">Private Club/ Lodge </t>
  </si>
  <si>
    <t xml:space="preserve">Private Instruction/ Personal Enrichment </t>
  </si>
  <si>
    <t xml:space="preserve">Public Eating Establishment </t>
  </si>
  <si>
    <t xml:space="preserve">Recreation, Commercial (indoor) </t>
  </si>
  <si>
    <t xml:space="preserve">Recreation, Commercial (outdoor) </t>
  </si>
  <si>
    <t xml:space="preserve">Relocated Cardroom </t>
  </si>
  <si>
    <t xml:space="preserve">Repair/ Cleaning or Detailing of Vehicles </t>
  </si>
  <si>
    <t xml:space="preserve">Retail Art Studio </t>
  </si>
  <si>
    <t xml:space="preserve">Retail Sales/ Goods/ Merchandise </t>
  </si>
  <si>
    <t xml:space="preserve">Sale/ Lease of Vehicles </t>
  </si>
  <si>
    <t xml:space="preserve">Skating Rink </t>
  </si>
  <si>
    <t xml:space="preserve">Small Collection Facility </t>
  </si>
  <si>
    <t xml:space="preserve">Social Service Agency </t>
  </si>
  <si>
    <t xml:space="preserve">Swim/ Tennis Club </t>
  </si>
  <si>
    <t xml:space="preserve">Take-out Only Establishment </t>
  </si>
  <si>
    <t xml:space="preserve">Taproom/ Tasting Room </t>
  </si>
  <si>
    <t>Theaters/ Auditoriums/ Sports Arenas/ Stadium</t>
  </si>
  <si>
    <t>Entertainment</t>
  </si>
  <si>
    <t>Tires/ Batteries/ Accessories/ Smog Check Station</t>
  </si>
  <si>
    <t xml:space="preserve">Vehicle Parts Sale </t>
  </si>
  <si>
    <t xml:space="preserve">Veterinary Clinic </t>
  </si>
  <si>
    <t xml:space="preserve">Warehouse Retail </t>
  </si>
  <si>
    <t>Cost of measure</t>
  </si>
  <si>
    <r>
      <rPr>
        <sz val="10"/>
        <color rgb="FF000000"/>
        <rFont val="Calibri"/>
        <family val="2"/>
      </rPr>
      <t xml:space="preserve">· </t>
    </r>
    <r>
      <rPr>
        <sz val="10"/>
        <color rgb="FF000000"/>
        <rFont val="Calibri"/>
        <family val="2"/>
        <scheme val="minor"/>
      </rPr>
      <t>Commute-End Uses (such as offices) that are new/add less than 10,000 square feet. </t>
    </r>
  </si>
  <si>
    <t>· Visit-End Uses (such as retail, restaurants, personal services) that are new/add less than 100,000 square feet. </t>
  </si>
  <si>
    <t>· Other Uses (most industrial uses) that are new/add less than 30,000 square feet. </t>
  </si>
  <si>
    <t xml:space="preserve">This checklist is supplemental to a Development/Use Application. Effective April 10, 2023, the City of San Jose no longer mandates minimum parking requirements for development proposals. Instead, per Municipal Code 20.90, a Transportation Demand Management (TDM) Plan is required for non-exempt projects. This checklist verifies projects that are exempt from a TDM Plan and for projects that are not exempt, it facilitates the creation of a TDM Plan. Learn more at our Parking and TDM Ordinance webpage. See also the City's: </t>
  </si>
  <si>
    <t xml:space="preserve">For each column that is a use that applies to your project, leave at "0" or click on the drop down menu from "0" to select the value that corresponds to the number of measures that you plan to implement. This checklist will then auto-calculate your TDM points and indicate if you are achieving the required points for your type of project. </t>
  </si>
  <si>
    <t>Enter the units and/or added* square footage for each type of use listed below that is applicable to your project. Leave blank any uses that are not applicable. For non-exempt projects, this checklist will auto-calculate the points you must achieve (see section 3) for your type of project.</t>
  </si>
  <si>
    <t xml:space="preserve">*Added and/or changed square footage includes both new square footage and remaining square footage that is being converted from one TDM Use Category to another. </t>
  </si>
  <si>
    <r>
      <t>Exempt projects</t>
    </r>
    <r>
      <rPr>
        <sz val="10"/>
        <color rgb="FF000000"/>
        <rFont val="Calibri"/>
        <family val="2"/>
        <scheme val="minor"/>
      </rPr>
      <t>. Generally, smaller projects such as those listed below are exempt; Section 2 of this checklist will help confirm the exemption. If exempt, you do not need to complete Section 3 of the form, but you must still enter your contact information at the end of the form.</t>
    </r>
    <r>
      <rPr>
        <b/>
        <sz val="10"/>
        <color rgb="FF000000"/>
        <rFont val="Calibri"/>
        <family val="2"/>
        <scheme val="minor"/>
      </rPr>
      <t xml:space="preserve"> </t>
    </r>
    <r>
      <rPr>
        <sz val="10"/>
        <color rgb="FF000000"/>
        <rFont val="Calibri"/>
        <family val="2"/>
        <scheme val="minor"/>
      </rPr>
      <t>Exempt:</t>
    </r>
  </si>
  <si>
    <t>ASSESSOR'S PARCEL NUMBER/S:</t>
  </si>
  <si>
    <t xml:space="preserve">Charter/ Private School, Trade/Vocational </t>
  </si>
  <si>
    <t>Day Care Center</t>
  </si>
  <si>
    <t>Off-Street Vehicle Parking Spaces (please enter):</t>
  </si>
  <si>
    <t>Descriptions for each measure can be found by clicking on the links shown below.</t>
  </si>
  <si>
    <t xml:space="preserve"> PLANNING DIVISION  07/04/2023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</si>
</sst>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0"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sz val="10"/>
      <color theme="1"/>
      <name val="Franklin Gothic Heavy"/>
      <family val="2"/>
    </font>
    <font>
      <sz val="8"/>
      <color theme="1" tint="0.499984740745262"/>
      <name val="Calibri"/>
      <family val="2"/>
      <scheme val="minor"/>
    </font>
    <font>
      <u/>
      <sz val="11"/>
      <color theme="10"/>
      <name val="Calibri"/>
      <family val="2"/>
      <scheme val="minor"/>
    </font>
    <font>
      <sz val="8"/>
      <color theme="1"/>
      <name val="Calibri Light"/>
      <family val="2"/>
    </font>
    <font>
      <sz val="28"/>
      <color rgb="FF8E566C"/>
      <name val="Franklin Gothic Medium Cond"/>
      <family val="2"/>
    </font>
    <font>
      <sz val="9"/>
      <color theme="1"/>
      <name val="Franklin Gothic Book"/>
      <family val="2"/>
    </font>
    <font>
      <sz val="7"/>
      <color theme="1"/>
      <name val="Calibri"/>
      <family val="2"/>
      <scheme val="minor"/>
    </font>
    <font>
      <i/>
      <sz val="10"/>
      <color theme="0" tint="-0.499984740745262"/>
      <name val="Calibri"/>
      <family val="2"/>
      <scheme val="minor"/>
    </font>
    <font>
      <b/>
      <sz val="9"/>
      <color theme="1"/>
      <name val="Calibri"/>
      <family val="2"/>
      <scheme val="minor"/>
    </font>
    <font>
      <i/>
      <sz val="9"/>
      <color theme="1"/>
      <name val="Calibri"/>
      <family val="2"/>
      <scheme val="minor"/>
    </font>
    <font>
      <i/>
      <sz val="10"/>
      <color theme="1"/>
      <name val="Calibri"/>
      <family val="2"/>
      <scheme val="minor"/>
    </font>
    <font>
      <i/>
      <sz val="8"/>
      <color theme="1" tint="0.499984740745262"/>
      <name val="Calibri"/>
      <family val="2"/>
      <scheme val="minor"/>
    </font>
    <font>
      <i/>
      <sz val="10"/>
      <color theme="1" tint="0.499984740745262"/>
      <name val="Calibri"/>
      <family val="2"/>
      <scheme val="minor"/>
    </font>
    <font>
      <sz val="11"/>
      <color theme="1"/>
      <name val="Calibri"/>
      <family val="2"/>
      <scheme val="minor"/>
    </font>
    <font>
      <sz val="10"/>
      <color rgb="FF000000"/>
      <name val="Calibri"/>
      <family val="2"/>
      <scheme val="minor"/>
    </font>
    <font>
      <b/>
      <sz val="10"/>
      <color rgb="FF000000"/>
      <name val="Calibri"/>
      <family val="2"/>
      <scheme val="minor"/>
    </font>
    <font>
      <sz val="10"/>
      <color rgb="FF000000"/>
      <name val="Calibri"/>
      <family val="2"/>
    </font>
    <font>
      <u/>
      <sz val="10"/>
      <color theme="10"/>
      <name val="Calibri"/>
      <family val="2"/>
      <scheme val="minor"/>
    </font>
    <font>
      <sz val="10"/>
      <color theme="1"/>
      <name val="Franklin Gothic Heavy"/>
      <family val="2"/>
    </font>
    <font>
      <sz val="26"/>
      <color rgb="FF8E566C"/>
      <name val="Franklin Gothic Medium Cond"/>
      <family val="2"/>
    </font>
    <font>
      <i/>
      <sz val="8"/>
      <color theme="1"/>
      <name val="Calibri"/>
      <family val="2"/>
      <scheme val="minor"/>
    </font>
    <font>
      <sz val="9"/>
      <color theme="1"/>
      <name val="Calibri"/>
      <family val="2"/>
      <scheme val="minor"/>
    </font>
    <font>
      <i/>
      <sz val="10"/>
      <color theme="2" tint="-0.249977111117893"/>
      <name val="Calibri"/>
      <family val="2"/>
      <scheme val="minor"/>
    </font>
    <font>
      <sz val="8"/>
      <color theme="2" tint="-0.249977111117893"/>
      <name val="Calibri"/>
      <family val="2"/>
      <scheme val="minor"/>
    </font>
    <font>
      <sz val="10"/>
      <color theme="2" tint="-0.249977111117893"/>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8F1D4"/>
        <bgColor indexed="64"/>
      </patternFill>
    </fill>
    <fill>
      <patternFill patternType="solid">
        <fgColor rgb="FFFCE4D6"/>
        <bgColor indexed="64"/>
      </patternFill>
    </fill>
  </fills>
  <borders count="14">
    <border>
      <left/>
      <right/>
      <top/>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bottom style="thin">
        <color theme="0" tint="-0.14999847407452621"/>
      </bottom>
      <diagonal/>
    </border>
    <border>
      <left/>
      <right/>
      <top style="thick">
        <color rgb="FF823249"/>
      </top>
      <bottom/>
      <diagonal/>
    </border>
    <border>
      <left/>
      <right/>
      <top/>
      <bottom style="thick">
        <color rgb="FF823249"/>
      </bottom>
      <diagonal/>
    </border>
    <border>
      <left style="thin">
        <color theme="0" tint="-0.14999847407452621"/>
      </left>
      <right/>
      <top/>
      <bottom style="thin">
        <color theme="0" tint="-0.14999847407452621"/>
      </bottom>
      <diagonal/>
    </border>
    <border>
      <left/>
      <right/>
      <top style="thick">
        <color theme="0" tint="-0.14999847407452621"/>
      </top>
      <bottom style="thin">
        <color theme="0" tint="-0.14999847407452621"/>
      </bottom>
      <diagonal/>
    </border>
    <border>
      <left style="thin">
        <color theme="0" tint="-0.14999847407452621"/>
      </left>
      <right/>
      <top style="thin">
        <color theme="0" tint="-0.14999847407452621"/>
      </top>
      <bottom style="thick">
        <color theme="0" tint="-0.14999847407452621"/>
      </bottom>
      <diagonal/>
    </border>
    <border>
      <left/>
      <right/>
      <top style="thin">
        <color theme="0" tint="-0.14999847407452621"/>
      </top>
      <bottom style="thick">
        <color theme="0" tint="-0.14999847407452621"/>
      </bottom>
      <diagonal/>
    </border>
    <border>
      <left/>
      <right style="thin">
        <color theme="0" tint="-0.14999847407452621"/>
      </right>
      <top style="thin">
        <color theme="0" tint="-0.14999847407452621"/>
      </top>
      <bottom style="thick">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bottom style="thin">
        <color theme="2" tint="-9.9978637043366805E-2"/>
      </bottom>
      <diagonal/>
    </border>
    <border>
      <left/>
      <right/>
      <top style="thin">
        <color theme="2" tint="-9.9978637043366805E-2"/>
      </top>
      <bottom/>
      <diagonal/>
    </border>
  </borders>
  <cellStyleXfs count="3">
    <xf numFmtId="0" fontId="0" fillId="0" borderId="0"/>
    <xf numFmtId="0" fontId="7" fillId="0" borderId="0" applyNumberFormat="0" applyFill="0" applyBorder="0" applyAlignment="0" applyProtection="0"/>
    <xf numFmtId="44" fontId="18" fillId="0" borderId="0" applyFont="0" applyFill="0" applyBorder="0" applyAlignment="0" applyProtection="0"/>
  </cellStyleXfs>
  <cellXfs count="129">
    <xf numFmtId="0" fontId="0" fillId="0" borderId="0" xfId="0"/>
    <xf numFmtId="0" fontId="1" fillId="0" borderId="0" xfId="0" applyFont="1"/>
    <xf numFmtId="0" fontId="2" fillId="4" borderId="2" xfId="0" applyFont="1" applyFill="1" applyBorder="1" applyProtection="1">
      <protection locked="0"/>
    </xf>
    <xf numFmtId="0" fontId="2" fillId="4" borderId="1" xfId="0" applyFont="1" applyFill="1" applyBorder="1" applyAlignment="1" applyProtection="1">
      <alignment horizontal="center"/>
      <protection locked="0"/>
    </xf>
    <xf numFmtId="0" fontId="0" fillId="4" borderId="0" xfId="0" applyFill="1" applyBorder="1" applyProtection="1"/>
    <xf numFmtId="0" fontId="0" fillId="4" borderId="0" xfId="0" applyFill="1" applyProtection="1"/>
    <xf numFmtId="0" fontId="9" fillId="4" borderId="0" xfId="0" applyFont="1" applyFill="1" applyBorder="1" applyAlignment="1" applyProtection="1">
      <alignment vertical="center" wrapText="1"/>
    </xf>
    <xf numFmtId="0" fontId="19" fillId="5" borderId="0" xfId="0" applyFont="1" applyFill="1" applyAlignment="1" applyProtection="1">
      <alignment horizontal="left" indent="2"/>
    </xf>
    <xf numFmtId="0" fontId="0" fillId="5" borderId="0" xfId="0" applyFill="1" applyProtection="1"/>
    <xf numFmtId="0" fontId="20" fillId="5" borderId="0" xfId="0" applyFont="1" applyFill="1" applyAlignment="1" applyProtection="1">
      <alignment horizontal="left" wrapText="1"/>
    </xf>
    <xf numFmtId="0" fontId="2" fillId="5" borderId="0" xfId="0" applyFont="1" applyFill="1" applyBorder="1" applyAlignment="1" applyProtection="1">
      <alignment wrapText="1"/>
    </xf>
    <xf numFmtId="0" fontId="2" fillId="5" borderId="0" xfId="0" applyFont="1" applyFill="1" applyBorder="1" applyProtection="1"/>
    <xf numFmtId="0" fontId="4" fillId="5" borderId="0" xfId="0" applyFont="1" applyFill="1" applyBorder="1" applyAlignment="1" applyProtection="1">
      <alignment horizontal="left" indent="1"/>
    </xf>
    <xf numFmtId="0" fontId="2" fillId="5" borderId="0" xfId="0" applyFont="1" applyFill="1" applyBorder="1" applyAlignment="1" applyProtection="1">
      <alignment horizontal="left" indent="2"/>
    </xf>
    <xf numFmtId="0" fontId="2" fillId="4" borderId="0" xfId="0" applyFont="1" applyFill="1" applyBorder="1" applyProtection="1"/>
    <xf numFmtId="0" fontId="0" fillId="4" borderId="5" xfId="0" applyFill="1" applyBorder="1" applyProtection="1"/>
    <xf numFmtId="0" fontId="0" fillId="4" borderId="4" xfId="0" applyFill="1" applyBorder="1" applyProtection="1"/>
    <xf numFmtId="0" fontId="8" fillId="4" borderId="4" xfId="0" applyFont="1" applyFill="1" applyBorder="1" applyAlignment="1" applyProtection="1">
      <alignment vertical="center"/>
    </xf>
    <xf numFmtId="0" fontId="5" fillId="3" borderId="0" xfId="0" applyFont="1" applyFill="1" applyBorder="1" applyProtection="1"/>
    <xf numFmtId="0" fontId="0" fillId="3" borderId="0" xfId="0" applyFill="1" applyBorder="1" applyProtection="1"/>
    <xf numFmtId="3" fontId="16" fillId="2" borderId="0" xfId="0" applyNumberFormat="1" applyFont="1" applyFill="1" applyBorder="1" applyAlignment="1" applyProtection="1">
      <alignment horizontal="center"/>
      <protection locked="0"/>
    </xf>
    <xf numFmtId="0" fontId="23" fillId="4" borderId="0" xfId="0" applyFont="1" applyFill="1" applyBorder="1" applyAlignment="1" applyProtection="1">
      <alignment horizontal="left" vertical="center"/>
    </xf>
    <xf numFmtId="3" fontId="2" fillId="4" borderId="2" xfId="0" applyNumberFormat="1" applyFont="1" applyFill="1" applyBorder="1" applyAlignment="1" applyProtection="1">
      <alignment horizontal="center"/>
      <protection locked="0"/>
    </xf>
    <xf numFmtId="0" fontId="2" fillId="4" borderId="0" xfId="0" applyFont="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3" fontId="2" fillId="4" borderId="0" xfId="0" applyNumberFormat="1" applyFont="1" applyFill="1" applyBorder="1" applyAlignment="1" applyProtection="1">
      <alignment horizontal="center"/>
      <protection locked="0"/>
    </xf>
    <xf numFmtId="0" fontId="0" fillId="5" borderId="0" xfId="0" applyFill="1" applyAlignment="1" applyProtection="1">
      <alignment horizontal="left" indent="1"/>
    </xf>
    <xf numFmtId="0" fontId="2" fillId="5" borderId="0" xfId="0" applyFont="1" applyFill="1" applyAlignment="1" applyProtection="1">
      <alignment vertical="center"/>
    </xf>
    <xf numFmtId="0" fontId="2" fillId="5" borderId="0" xfId="0" applyFont="1" applyFill="1" applyProtection="1"/>
    <xf numFmtId="0" fontId="4" fillId="4" borderId="0" xfId="0" applyFont="1" applyFill="1" applyBorder="1" applyProtection="1"/>
    <xf numFmtId="0" fontId="2" fillId="4" borderId="0" xfId="0" applyFont="1" applyFill="1" applyBorder="1" applyAlignment="1" applyProtection="1">
      <alignment horizontal="center"/>
    </xf>
    <xf numFmtId="0" fontId="2" fillId="4" borderId="2" xfId="0" applyFont="1" applyFill="1" applyBorder="1" applyAlignment="1" applyProtection="1">
      <alignment horizontal="center"/>
    </xf>
    <xf numFmtId="0" fontId="14" fillId="4" borderId="0" xfId="0" applyFont="1" applyFill="1" applyBorder="1" applyProtection="1"/>
    <xf numFmtId="0" fontId="2" fillId="4" borderId="2" xfId="0" applyFont="1" applyFill="1" applyBorder="1" applyAlignment="1" applyProtection="1">
      <alignment horizontal="right"/>
    </xf>
    <xf numFmtId="0" fontId="14" fillId="4" borderId="2" xfId="0" applyFont="1" applyFill="1" applyBorder="1" applyAlignment="1" applyProtection="1">
      <alignment horizontal="center"/>
    </xf>
    <xf numFmtId="0" fontId="4" fillId="4" borderId="0" xfId="0" applyFont="1" applyFill="1" applyAlignment="1" applyProtection="1">
      <alignment horizontal="center"/>
    </xf>
    <xf numFmtId="0" fontId="4" fillId="4" borderId="0" xfId="0" applyFont="1" applyFill="1" applyProtection="1"/>
    <xf numFmtId="0" fontId="13" fillId="2" borderId="0" xfId="0" applyFont="1" applyFill="1" applyBorder="1" applyAlignment="1" applyProtection="1">
      <alignment horizontal="center" wrapText="1"/>
    </xf>
    <xf numFmtId="0" fontId="26" fillId="4" borderId="0" xfId="0" applyFont="1" applyFill="1" applyBorder="1" applyAlignment="1" applyProtection="1">
      <alignment horizontal="center" wrapText="1"/>
    </xf>
    <xf numFmtId="0" fontId="4" fillId="4" borderId="0" xfId="0" applyFont="1" applyFill="1" applyBorder="1" applyAlignment="1" applyProtection="1">
      <alignment horizontal="center" wrapText="1"/>
    </xf>
    <xf numFmtId="0" fontId="2" fillId="4" borderId="2" xfId="0" applyFont="1" applyFill="1" applyBorder="1" applyProtection="1"/>
    <xf numFmtId="0" fontId="15" fillId="4" borderId="0" xfId="0" applyFont="1" applyFill="1" applyBorder="1" applyAlignment="1" applyProtection="1"/>
    <xf numFmtId="0" fontId="15" fillId="4" borderId="2" xfId="0" applyFont="1" applyFill="1" applyBorder="1" applyAlignment="1" applyProtection="1"/>
    <xf numFmtId="0" fontId="14" fillId="4" borderId="0" xfId="0" applyFont="1" applyFill="1" applyBorder="1" applyAlignment="1" applyProtection="1"/>
    <xf numFmtId="0" fontId="0" fillId="4" borderId="0" xfId="0" applyFont="1" applyFill="1" applyBorder="1" applyProtection="1"/>
    <xf numFmtId="0" fontId="13" fillId="4" borderId="0" xfId="0" applyFont="1" applyFill="1" applyBorder="1" applyAlignment="1" applyProtection="1">
      <alignment horizontal="center" wrapText="1"/>
    </xf>
    <xf numFmtId="0" fontId="4" fillId="4" borderId="0" xfId="0" applyFont="1" applyFill="1" applyBorder="1" applyAlignment="1" applyProtection="1">
      <alignment vertical="center"/>
    </xf>
    <xf numFmtId="0" fontId="2" fillId="4" borderId="0" xfId="0" applyFont="1" applyFill="1" applyAlignment="1" applyProtection="1">
      <alignment horizontal="center"/>
    </xf>
    <xf numFmtId="49" fontId="2" fillId="4" borderId="0" xfId="0" applyNumberFormat="1" applyFont="1" applyFill="1" applyBorder="1" applyAlignment="1" applyProtection="1">
      <alignment horizontal="center"/>
    </xf>
    <xf numFmtId="0" fontId="2" fillId="6" borderId="0" xfId="0" applyFont="1" applyFill="1" applyBorder="1" applyAlignment="1" applyProtection="1">
      <alignment horizontal="center"/>
    </xf>
    <xf numFmtId="164" fontId="28" fillId="4" borderId="0" xfId="2" applyNumberFormat="1" applyFont="1" applyFill="1" applyBorder="1" applyAlignment="1" applyProtection="1">
      <alignment horizontal="center"/>
    </xf>
    <xf numFmtId="0" fontId="29" fillId="4" borderId="0" xfId="0" applyFont="1" applyFill="1" applyBorder="1" applyProtection="1"/>
    <xf numFmtId="49" fontId="2" fillId="4" borderId="2" xfId="0" applyNumberFormat="1" applyFont="1" applyFill="1" applyBorder="1" applyAlignment="1" applyProtection="1">
      <alignment horizontal="center"/>
    </xf>
    <xf numFmtId="49" fontId="2" fillId="4" borderId="13" xfId="0" applyNumberFormat="1" applyFont="1" applyFill="1" applyBorder="1" applyAlignment="1" applyProtection="1">
      <alignment horizontal="center"/>
    </xf>
    <xf numFmtId="3" fontId="2" fillId="4" borderId="0" xfId="0" applyNumberFormat="1" applyFont="1" applyFill="1" applyBorder="1" applyProtection="1"/>
    <xf numFmtId="0" fontId="2" fillId="6" borderId="3" xfId="0" applyFont="1" applyFill="1" applyBorder="1" applyAlignment="1" applyProtection="1">
      <alignment horizontal="center"/>
    </xf>
    <xf numFmtId="0" fontId="2" fillId="4" borderId="2" xfId="0" applyFont="1" applyFill="1" applyBorder="1" applyAlignment="1" applyProtection="1">
      <alignment horizontal="center" vertical="center"/>
    </xf>
    <xf numFmtId="0" fontId="2" fillId="6" borderId="1" xfId="0" applyFont="1" applyFill="1" applyBorder="1" applyAlignment="1" applyProtection="1">
      <alignment horizontal="center"/>
    </xf>
    <xf numFmtId="0" fontId="2" fillId="7" borderId="2" xfId="0" applyFont="1" applyFill="1" applyBorder="1" applyAlignment="1" applyProtection="1">
      <alignment horizontal="center"/>
    </xf>
    <xf numFmtId="0" fontId="2" fillId="4" borderId="1" xfId="0" applyFont="1" applyFill="1" applyBorder="1" applyProtection="1"/>
    <xf numFmtId="49" fontId="2" fillId="4" borderId="1" xfId="0" applyNumberFormat="1" applyFont="1" applyFill="1" applyBorder="1" applyAlignment="1" applyProtection="1">
      <alignment horizontal="center"/>
    </xf>
    <xf numFmtId="0" fontId="2" fillId="6" borderId="2" xfId="0" applyFont="1" applyFill="1" applyBorder="1" applyAlignment="1" applyProtection="1">
      <alignment horizontal="center"/>
    </xf>
    <xf numFmtId="0" fontId="6" fillId="4" borderId="2" xfId="0" applyFont="1" applyFill="1" applyBorder="1" applyAlignment="1" applyProtection="1">
      <alignment horizontal="center" vertical="center"/>
    </xf>
    <xf numFmtId="0" fontId="15" fillId="4" borderId="0" xfId="0" applyFont="1" applyFill="1" applyBorder="1" applyProtection="1"/>
    <xf numFmtId="0" fontId="17" fillId="4" borderId="0" xfId="0" applyFont="1" applyFill="1" applyBorder="1" applyAlignment="1" applyProtection="1">
      <alignment vertical="center"/>
    </xf>
    <xf numFmtId="0" fontId="16" fillId="4" borderId="0" xfId="0" applyFont="1" applyFill="1" applyBorder="1" applyAlignment="1" applyProtection="1">
      <alignment vertical="center"/>
    </xf>
    <xf numFmtId="0" fontId="2" fillId="4" borderId="0" xfId="0" applyFont="1" applyFill="1" applyBorder="1" applyAlignment="1" applyProtection="1">
      <alignment vertical="center"/>
    </xf>
    <xf numFmtId="0" fontId="14" fillId="4" borderId="0" xfId="0" applyFont="1" applyFill="1" applyBorder="1" applyAlignment="1" applyProtection="1">
      <alignment horizontal="center"/>
    </xf>
    <xf numFmtId="0" fontId="3" fillId="4" borderId="0" xfId="0" applyFont="1" applyFill="1" applyBorder="1" applyAlignment="1" applyProtection="1">
      <alignment vertical="center"/>
    </xf>
    <xf numFmtId="0" fontId="2" fillId="4" borderId="8" xfId="0" applyFont="1" applyFill="1" applyBorder="1" applyAlignment="1" applyProtection="1">
      <alignment vertical="center"/>
    </xf>
    <xf numFmtId="0" fontId="2" fillId="4" borderId="7" xfId="0" applyFont="1" applyFill="1" applyBorder="1" applyAlignment="1" applyProtection="1">
      <alignment vertical="center"/>
    </xf>
    <xf numFmtId="0" fontId="2" fillId="4" borderId="6" xfId="0" applyFont="1" applyFill="1" applyBorder="1" applyAlignment="1" applyProtection="1">
      <alignment vertical="center"/>
    </xf>
    <xf numFmtId="0" fontId="0" fillId="4" borderId="0" xfId="0" applyFill="1" applyBorder="1" applyAlignment="1" applyProtection="1">
      <alignment vertical="center"/>
    </xf>
    <xf numFmtId="0" fontId="19" fillId="4" borderId="0" xfId="0" applyFont="1" applyFill="1" applyBorder="1" applyAlignment="1" applyProtection="1">
      <alignment horizontal="left" wrapText="1"/>
    </xf>
    <xf numFmtId="3" fontId="2" fillId="4" borderId="2" xfId="0" applyNumberFormat="1" applyFont="1" applyFill="1" applyBorder="1" applyAlignment="1" applyProtection="1">
      <alignment horizontal="center"/>
    </xf>
    <xf numFmtId="0" fontId="22" fillId="4" borderId="0" xfId="1" applyFont="1" applyFill="1" applyBorder="1" applyAlignment="1" applyProtection="1">
      <alignment horizontal="left" wrapText="1"/>
    </xf>
    <xf numFmtId="0" fontId="4" fillId="4" borderId="0" xfId="0" applyFont="1" applyFill="1" applyBorder="1" applyAlignment="1" applyProtection="1">
      <alignment horizontal="center"/>
    </xf>
    <xf numFmtId="0" fontId="2" fillId="4" borderId="0" xfId="0" applyFont="1" applyFill="1" applyBorder="1" applyAlignment="1" applyProtection="1">
      <alignment horizontal="center"/>
    </xf>
    <xf numFmtId="0" fontId="2" fillId="4" borderId="2" xfId="0" applyFont="1" applyFill="1" applyBorder="1" applyAlignment="1" applyProtection="1">
      <alignment horizontal="center"/>
    </xf>
    <xf numFmtId="0" fontId="2" fillId="5" borderId="0" xfId="0" applyFont="1" applyFill="1" applyBorder="1" applyAlignment="1" applyProtection="1">
      <alignment horizontal="left" wrapText="1" indent="1"/>
    </xf>
    <xf numFmtId="0" fontId="2" fillId="4" borderId="7" xfId="0" applyFont="1" applyFill="1" applyBorder="1" applyAlignment="1" applyProtection="1">
      <alignment vertical="center"/>
    </xf>
    <xf numFmtId="0" fontId="12" fillId="2" borderId="1" xfId="0" applyFont="1" applyFill="1" applyBorder="1" applyAlignment="1" applyProtection="1">
      <alignment vertical="center"/>
      <protection locked="0"/>
    </xf>
    <xf numFmtId="0" fontId="12" fillId="2" borderId="9" xfId="0" applyFont="1" applyFill="1" applyBorder="1" applyAlignment="1" applyProtection="1">
      <alignment vertical="center"/>
      <protection locked="0"/>
    </xf>
    <xf numFmtId="0" fontId="12" fillId="2" borderId="10" xfId="0" applyFont="1" applyFill="1" applyBorder="1" applyAlignment="1" applyProtection="1">
      <alignment vertical="center"/>
      <protection locked="0"/>
    </xf>
    <xf numFmtId="0" fontId="2" fillId="4" borderId="1" xfId="0" applyFont="1" applyFill="1" applyBorder="1" applyAlignment="1" applyProtection="1">
      <alignment vertical="center"/>
    </xf>
    <xf numFmtId="0" fontId="17" fillId="4" borderId="0" xfId="0" applyFont="1" applyFill="1" applyBorder="1" applyAlignment="1" applyProtection="1">
      <alignment horizontal="left" wrapText="1"/>
    </xf>
    <xf numFmtId="0" fontId="12" fillId="2" borderId="0" xfId="0" applyFont="1" applyFill="1" applyBorder="1" applyAlignment="1" applyProtection="1">
      <alignment horizontal="left" vertical="center"/>
      <protection locked="0"/>
    </xf>
    <xf numFmtId="0" fontId="4" fillId="4" borderId="0" xfId="0" applyFont="1" applyFill="1" applyBorder="1" applyAlignment="1" applyProtection="1">
      <alignment horizontal="center"/>
    </xf>
    <xf numFmtId="0" fontId="25" fillId="4" borderId="0" xfId="0" applyFont="1" applyFill="1" applyBorder="1" applyAlignment="1" applyProtection="1">
      <alignment horizontal="center"/>
    </xf>
    <xf numFmtId="0" fontId="19" fillId="4" borderId="0" xfId="0" applyFont="1" applyFill="1" applyBorder="1" applyAlignment="1" applyProtection="1">
      <alignment horizontal="left" wrapText="1"/>
    </xf>
    <xf numFmtId="3" fontId="2" fillId="4" borderId="0" xfId="0" applyNumberFormat="1" applyFont="1" applyFill="1" applyBorder="1" applyAlignment="1" applyProtection="1">
      <alignment horizontal="center"/>
      <protection locked="0"/>
    </xf>
    <xf numFmtId="3" fontId="2" fillId="4" borderId="2" xfId="0" applyNumberFormat="1" applyFont="1" applyFill="1" applyBorder="1" applyAlignment="1" applyProtection="1">
      <alignment horizontal="center"/>
      <protection locked="0"/>
    </xf>
    <xf numFmtId="3" fontId="2" fillId="4" borderId="2" xfId="0" applyNumberFormat="1" applyFont="1" applyFill="1" applyBorder="1" applyAlignment="1" applyProtection="1">
      <alignment horizontal="center"/>
    </xf>
    <xf numFmtId="0" fontId="12" fillId="2" borderId="11" xfId="0" applyFont="1" applyFill="1" applyBorder="1" applyAlignment="1" applyProtection="1">
      <alignment vertical="center"/>
      <protection locked="0"/>
    </xf>
    <xf numFmtId="0" fontId="2" fillId="4" borderId="2" xfId="0" applyFont="1" applyFill="1" applyBorder="1" applyAlignment="1" applyProtection="1">
      <protection locked="0"/>
    </xf>
    <xf numFmtId="0" fontId="2" fillId="4" borderId="3" xfId="0" applyFont="1" applyFill="1" applyBorder="1" applyAlignment="1" applyProtection="1">
      <alignment vertical="center"/>
    </xf>
    <xf numFmtId="0" fontId="12" fillId="2" borderId="3" xfId="0" applyFont="1" applyFill="1" applyBorder="1" applyAlignment="1" applyProtection="1">
      <alignment vertical="center"/>
      <protection locked="0"/>
    </xf>
    <xf numFmtId="0" fontId="2" fillId="4" borderId="9" xfId="0" applyFont="1" applyFill="1" applyBorder="1" applyAlignment="1" applyProtection="1">
      <alignment vertical="center"/>
    </xf>
    <xf numFmtId="0" fontId="12" fillId="2" borderId="7" xfId="0" applyFont="1" applyFill="1" applyBorder="1" applyAlignment="1" applyProtection="1">
      <alignment vertical="center"/>
      <protection locked="0"/>
    </xf>
    <xf numFmtId="0" fontId="25" fillId="4" borderId="2" xfId="0" applyFont="1" applyFill="1" applyBorder="1" applyAlignment="1" applyProtection="1">
      <alignment horizontal="center"/>
    </xf>
    <xf numFmtId="0" fontId="4" fillId="4" borderId="0" xfId="0" applyFont="1" applyFill="1" applyBorder="1" applyAlignment="1" applyProtection="1">
      <alignment horizontal="right" vertical="center"/>
    </xf>
    <xf numFmtId="0" fontId="20" fillId="5" borderId="0" xfId="0" applyFont="1" applyFill="1" applyAlignment="1" applyProtection="1">
      <alignment horizontal="left" wrapText="1" indent="1"/>
    </xf>
    <xf numFmtId="0" fontId="2" fillId="5" borderId="0" xfId="0" applyFont="1" applyFill="1" applyBorder="1" applyAlignment="1" applyProtection="1">
      <alignment horizontal="left" wrapText="1" indent="1"/>
    </xf>
    <xf numFmtId="0" fontId="2" fillId="4" borderId="0" xfId="0" applyFont="1" applyFill="1" applyBorder="1" applyAlignment="1" applyProtection="1">
      <alignment horizontal="left" vertical="center" wrapText="1"/>
    </xf>
    <xf numFmtId="0" fontId="22" fillId="5" borderId="0" xfId="1" applyFont="1" applyFill="1" applyBorder="1" applyAlignment="1" applyProtection="1">
      <alignment horizontal="left" wrapText="1" indent="1"/>
    </xf>
    <xf numFmtId="0" fontId="22" fillId="5" borderId="0" xfId="1" applyFont="1" applyFill="1" applyBorder="1" applyAlignment="1" applyProtection="1"/>
    <xf numFmtId="0" fontId="2" fillId="4" borderId="0" xfId="0" applyFont="1" applyFill="1" applyBorder="1" applyAlignment="1" applyProtection="1">
      <protection locked="0"/>
    </xf>
    <xf numFmtId="0" fontId="4" fillId="2" borderId="0" xfId="0" applyFont="1" applyFill="1" applyBorder="1" applyAlignment="1" applyProtection="1">
      <alignment horizontal="center"/>
    </xf>
    <xf numFmtId="0" fontId="2" fillId="4" borderId="0" xfId="0" applyFont="1" applyFill="1" applyBorder="1" applyAlignment="1" applyProtection="1">
      <alignment horizontal="center"/>
    </xf>
    <xf numFmtId="0" fontId="27" fillId="4" borderId="3" xfId="0" applyFont="1" applyFill="1" applyBorder="1" applyAlignment="1" applyProtection="1">
      <alignment horizontal="right"/>
    </xf>
    <xf numFmtId="0" fontId="27" fillId="4" borderId="12" xfId="0" applyFont="1" applyFill="1" applyBorder="1" applyAlignment="1" applyProtection="1">
      <alignment horizontal="right"/>
    </xf>
    <xf numFmtId="0" fontId="27" fillId="4" borderId="0" xfId="0" applyFont="1" applyFill="1" applyBorder="1" applyAlignment="1" applyProtection="1">
      <alignment horizontal="right"/>
    </xf>
    <xf numFmtId="0" fontId="10" fillId="4" borderId="0" xfId="0" applyFont="1" applyFill="1" applyBorder="1" applyAlignment="1" applyProtection="1"/>
    <xf numFmtId="0" fontId="2" fillId="4" borderId="0" xfId="0" applyFont="1" applyFill="1" applyBorder="1" applyAlignment="1" applyProtection="1">
      <alignment wrapText="1"/>
    </xf>
    <xf numFmtId="0" fontId="24" fillId="4" borderId="0" xfId="0" applyFont="1" applyFill="1" applyBorder="1" applyAlignment="1" applyProtection="1">
      <alignment horizontal="left" vertical="center" wrapText="1"/>
    </xf>
    <xf numFmtId="0" fontId="2" fillId="4" borderId="2" xfId="0" applyFont="1" applyFill="1" applyBorder="1" applyAlignment="1" applyProtection="1">
      <alignment horizontal="center"/>
    </xf>
    <xf numFmtId="0" fontId="4" fillId="4" borderId="0" xfId="0" applyFont="1" applyFill="1" applyBorder="1" applyAlignment="1" applyProtection="1"/>
    <xf numFmtId="0" fontId="22" fillId="4" borderId="3" xfId="1" applyFont="1" applyFill="1" applyBorder="1" applyAlignment="1" applyProtection="1"/>
    <xf numFmtId="0" fontId="22" fillId="4" borderId="1" xfId="1" applyFont="1" applyFill="1" applyBorder="1" applyAlignment="1" applyProtection="1">
      <alignment horizontal="left"/>
    </xf>
    <xf numFmtId="0" fontId="22" fillId="4" borderId="2" xfId="1" applyFont="1" applyFill="1" applyBorder="1" applyAlignment="1" applyProtection="1">
      <alignment horizontal="left"/>
    </xf>
    <xf numFmtId="0" fontId="22" fillId="4" borderId="0" xfId="1" applyFont="1" applyFill="1" applyBorder="1" applyProtection="1"/>
    <xf numFmtId="0" fontId="22" fillId="4" borderId="2" xfId="1" applyFont="1" applyFill="1" applyBorder="1" applyProtection="1"/>
    <xf numFmtId="0" fontId="22" fillId="4" borderId="1" xfId="1" applyFont="1" applyFill="1" applyBorder="1" applyProtection="1"/>
    <xf numFmtId="0" fontId="2" fillId="4" borderId="1" xfId="0" applyFont="1" applyFill="1" applyBorder="1" applyProtection="1"/>
    <xf numFmtId="0" fontId="2" fillId="0" borderId="3" xfId="0" applyFont="1" applyBorder="1"/>
    <xf numFmtId="0" fontId="22" fillId="4" borderId="0" xfId="1" applyFont="1" applyFill="1" applyBorder="1" applyAlignment="1" applyProtection="1">
      <alignment horizontal="left"/>
    </xf>
    <xf numFmtId="0" fontId="19" fillId="4" borderId="0" xfId="0" applyFont="1" applyFill="1" applyBorder="1" applyAlignment="1" applyProtection="1">
      <alignment horizontal="left"/>
    </xf>
    <xf numFmtId="3" fontId="2" fillId="4" borderId="2" xfId="0" applyNumberFormat="1" applyFont="1" applyFill="1" applyBorder="1" applyAlignment="1" applyProtection="1">
      <alignment horizontal="center" vertical="center"/>
    </xf>
    <xf numFmtId="0" fontId="5" fillId="3" borderId="0" xfId="0" applyFont="1" applyFill="1" applyBorder="1" applyProtection="1"/>
  </cellXfs>
  <cellStyles count="3">
    <cellStyle name="Currency" xfId="2" builtinId="4"/>
    <cellStyle name="Hyperlink" xfId="1" builtinId="8"/>
    <cellStyle name="Normal" xfId="0" builtinId="0"/>
  </cellStyles>
  <dxfs count="16">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8F1D4"/>
      <color rgb="FFF1F0EB"/>
      <color rgb="FF823249"/>
      <color rgb="FFEECE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xdr:row>
      <xdr:rowOff>0</xdr:rowOff>
    </xdr:from>
    <xdr:to>
      <xdr:col>1</xdr:col>
      <xdr:colOff>802871</xdr:colOff>
      <xdr:row>3</xdr:row>
      <xdr:rowOff>602615</xdr:rowOff>
    </xdr:to>
    <xdr:pic>
      <xdr:nvPicPr>
        <xdr:cNvPr id="2" name="Picture 1">
          <a:extLst>
            <a:ext uri="{FF2B5EF4-FFF2-40B4-BE49-F238E27FC236}">
              <a16:creationId xmlns:a16="http://schemas.microsoft.com/office/drawing/2014/main" id="{5DE89F1A-4C67-4D05-85F6-0F0B10191931}"/>
            </a:ext>
          </a:extLst>
        </xdr:cNvPr>
        <xdr:cNvPicPr/>
      </xdr:nvPicPr>
      <xdr:blipFill>
        <a:blip xmlns:r="http://schemas.openxmlformats.org/officeDocument/2006/relationships" r:embed="rId1" cstate="print"/>
        <a:stretch>
          <a:fillRect/>
        </a:stretch>
      </xdr:blipFill>
      <xdr:spPr>
        <a:xfrm>
          <a:off x="85725" y="190500"/>
          <a:ext cx="1059180" cy="9836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broff, Sarah" id="{A7D4BD75-D2DC-461F-93F5-77A1C5EFC7B2}" userId="S::Sarah.Abroff@sanjoseca.gov::12544207-a9d3-4777-bf8e-d5c3338c13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 dT="2023-03-08T23:30:38.74" personId="{A7D4BD75-D2DC-461F-93F5-77A1C5EFC7B2}" id="{089F59E3-CD65-4C08-99BB-DE542FA6A99A}">
    <text>Make sure this is in list on page 1</text>
  </threadedComment>
  <threadedComment ref="G67" dT="2023-03-08T23:24:16.92" personId="{A7D4BD75-D2DC-461F-93F5-77A1C5EFC7B2}" id="{2D0B8C70-A06B-4863-9A32-5B52BF1692B4}">
    <text>Remove the separate screening criteria</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sanjoseca.gov/home/showdocument?id=99628&amp;t=638234584892657349" TargetMode="External"/><Relationship Id="rId13" Type="http://schemas.openxmlformats.org/officeDocument/2006/relationships/hyperlink" Target="https://www.sanjoseca.gov/home/showdocument?id=99636&amp;t=638234585413136012" TargetMode="External"/><Relationship Id="rId18" Type="http://schemas.openxmlformats.org/officeDocument/2006/relationships/hyperlink" Target="https://www.sanjoseca.gov/home/showdocument?id=99646&amp;t=638234585438293535" TargetMode="External"/><Relationship Id="rId26" Type="http://schemas.openxmlformats.org/officeDocument/2006/relationships/hyperlink" Target="https://www.sanjoseca.gov/home/showdocument?id=99662&amp;t=638234586185183196" TargetMode="External"/><Relationship Id="rId3" Type="http://schemas.openxmlformats.org/officeDocument/2006/relationships/hyperlink" Target="https://www.sanjoseca.gov/home/showdocument?id=99624&amp;t=638234584882969667" TargetMode="External"/><Relationship Id="rId21" Type="http://schemas.openxmlformats.org/officeDocument/2006/relationships/hyperlink" Target="https://www.sanjoseca.gov/home/showdocument?id=99652&amp;t=638234586159870231" TargetMode="External"/><Relationship Id="rId7" Type="http://schemas.openxmlformats.org/officeDocument/2006/relationships/hyperlink" Target="https://www.sanjoseca.gov/home/showdocument?id=99622&amp;t=638234584399366248" TargetMode="External"/><Relationship Id="rId12" Type="http://schemas.openxmlformats.org/officeDocument/2006/relationships/hyperlink" Target="https://www.sanjoseca.gov/home/showdocument?id=99634&amp;t=638234585407823401" TargetMode="External"/><Relationship Id="rId17" Type="http://schemas.openxmlformats.org/officeDocument/2006/relationships/hyperlink" Target="https://www.sanjoseca.gov/home/showdocument?id=99644&amp;t=638234585433293178" TargetMode="External"/><Relationship Id="rId25" Type="http://schemas.openxmlformats.org/officeDocument/2006/relationships/hyperlink" Target="https://www.sanjoseca.gov/home/showdocument?id=99660&amp;t=638234586179245578" TargetMode="External"/><Relationship Id="rId2" Type="http://schemas.openxmlformats.org/officeDocument/2006/relationships/hyperlink" Target="https://www.sanjoseca.gov/home/showpublisheddocument/28461/637378425915570000" TargetMode="External"/><Relationship Id="rId16" Type="http://schemas.openxmlformats.org/officeDocument/2006/relationships/hyperlink" Target="https://www.sanjoseca.gov/home/showdocument?id=99642&amp;t=638234585428605051" TargetMode="External"/><Relationship Id="rId20" Type="http://schemas.openxmlformats.org/officeDocument/2006/relationships/hyperlink" Target="https://www.sanjoseca.gov/home/showdocument?id=99650&amp;t=638234585448918036" TargetMode="External"/><Relationship Id="rId29" Type="http://schemas.openxmlformats.org/officeDocument/2006/relationships/hyperlink" Target="https://www.sanjoseca.gov/home/showdocument?id=99668&amp;t=638234586198777204" TargetMode="External"/><Relationship Id="rId1" Type="http://schemas.openxmlformats.org/officeDocument/2006/relationships/hyperlink" Target="http://www.sanjoseca.gov/Planning" TargetMode="External"/><Relationship Id="rId6" Type="http://schemas.openxmlformats.org/officeDocument/2006/relationships/hyperlink" Target="https://www.sanjoseca.gov/home/showdocument?id=99620&amp;t=638234584394678674" TargetMode="External"/><Relationship Id="rId11" Type="http://schemas.openxmlformats.org/officeDocument/2006/relationships/hyperlink" Target="https://www.sanjoseca.gov/home/showdocument?id=99632&amp;t=638234585403760795" TargetMode="External"/><Relationship Id="rId24" Type="http://schemas.openxmlformats.org/officeDocument/2006/relationships/hyperlink" Target="https://www.sanjoseca.gov/home/showdocument?id=99658&amp;t=638234586174245467" TargetMode="External"/><Relationship Id="rId5" Type="http://schemas.openxmlformats.org/officeDocument/2006/relationships/hyperlink" Target="https://www.sanjoseca.gov/home/showdocument?id=99618&amp;t=638234584389990564" TargetMode="External"/><Relationship Id="rId15" Type="http://schemas.openxmlformats.org/officeDocument/2006/relationships/hyperlink" Target="https://www.sanjoseca.gov/home/showdocument?id=99640&amp;t=638234585423292533" TargetMode="External"/><Relationship Id="rId23" Type="http://schemas.openxmlformats.org/officeDocument/2006/relationships/hyperlink" Target="https://www.sanjoseca.gov/home/showdocument?id=99656&amp;t=638234586169089113" TargetMode="External"/><Relationship Id="rId28" Type="http://schemas.openxmlformats.org/officeDocument/2006/relationships/hyperlink" Target="https://www.sanjoseca.gov/home/showdocument?id=99666&amp;t=638234586193777707" TargetMode="External"/><Relationship Id="rId10" Type="http://schemas.openxmlformats.org/officeDocument/2006/relationships/hyperlink" Target="https://www.sanjoseca.gov/home/showdocument?id=99626&amp;t=638234584888126495" TargetMode="External"/><Relationship Id="rId19" Type="http://schemas.openxmlformats.org/officeDocument/2006/relationships/hyperlink" Target="https://www.sanjoseca.gov/home/showdocument?id=99648&amp;t=638234585443761662" TargetMode="External"/><Relationship Id="rId31" Type="http://schemas.openxmlformats.org/officeDocument/2006/relationships/drawing" Target="../drawings/drawing1.xml"/><Relationship Id="rId4" Type="http://schemas.openxmlformats.org/officeDocument/2006/relationships/hyperlink" Target="https://www.sanjoseca.gov/home/showdocument?id=99616&amp;t=638234584384521686" TargetMode="External"/><Relationship Id="rId9" Type="http://schemas.openxmlformats.org/officeDocument/2006/relationships/hyperlink" Target="https://www.sanjoseca.gov/home/showdocument?id=99630&amp;t=638234584899532508" TargetMode="External"/><Relationship Id="rId14" Type="http://schemas.openxmlformats.org/officeDocument/2006/relationships/hyperlink" Target="https://www.sanjoseca.gov/home/showdocument?id=99638&amp;t=638234585418761115" TargetMode="External"/><Relationship Id="rId22" Type="http://schemas.openxmlformats.org/officeDocument/2006/relationships/hyperlink" Target="https://www.sanjoseca.gov/home/showdocument?id=99654&amp;t=638234586164558286" TargetMode="External"/><Relationship Id="rId27" Type="http://schemas.openxmlformats.org/officeDocument/2006/relationships/hyperlink" Target="https://www.sanjoseca.gov/home/showdocument?id=99664&amp;t=638234586189558783" TargetMode="External"/><Relationship Id="rId3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ADF6-22E2-4544-BF8B-FABDBDA1E445}">
  <sheetPr codeName="Sheet1"/>
  <dimension ref="A1:P132"/>
  <sheetViews>
    <sheetView tabSelected="1" view="pageLayout" zoomScaleNormal="110" workbookViewId="0">
      <selection activeCell="A6" sqref="A6:P6"/>
    </sheetView>
  </sheetViews>
  <sheetFormatPr defaultColWidth="9.140625" defaultRowHeight="15" x14ac:dyDescent="0.25"/>
  <cols>
    <col min="1" max="1" width="5.140625" style="8" customWidth="1"/>
    <col min="2" max="2" width="17.140625" style="8" customWidth="1"/>
    <col min="3" max="3" width="3.28515625" style="8" customWidth="1"/>
    <col min="4" max="4" width="8.7109375" style="8" customWidth="1"/>
    <col min="5" max="5" width="0.42578125" style="8" customWidth="1"/>
    <col min="6" max="6" width="5.85546875" style="8" customWidth="1"/>
    <col min="7" max="7" width="0.42578125" style="8" customWidth="1"/>
    <col min="8" max="8" width="7.5703125" style="8" customWidth="1"/>
    <col min="9" max="9" width="0.42578125" style="8" customWidth="1"/>
    <col min="10" max="10" width="9.42578125" style="8" customWidth="1"/>
    <col min="11" max="11" width="0.42578125" style="8" customWidth="1"/>
    <col min="12" max="12" width="9.42578125" style="8" customWidth="1"/>
    <col min="13" max="13" width="0.42578125" style="8" customWidth="1"/>
    <col min="14" max="14" width="9.42578125" style="8" customWidth="1"/>
    <col min="15" max="15" width="0.42578125" style="8" customWidth="1"/>
    <col min="16" max="16" width="10.5703125" style="8" customWidth="1"/>
    <col min="17" max="16384" width="9.140625" style="8"/>
  </cols>
  <sheetData>
    <row r="1" spans="1:16" x14ac:dyDescent="0.25">
      <c r="A1" s="4"/>
      <c r="B1" s="4"/>
      <c r="C1" s="4"/>
      <c r="D1" s="4"/>
      <c r="E1" s="4"/>
      <c r="F1" s="4"/>
      <c r="G1" s="4"/>
      <c r="H1" s="4"/>
      <c r="I1" s="4"/>
      <c r="J1" s="4"/>
      <c r="K1" s="4"/>
      <c r="L1" s="4"/>
      <c r="M1" s="4"/>
      <c r="N1" s="4"/>
      <c r="O1" s="4"/>
      <c r="P1" s="4"/>
    </row>
    <row r="2" spans="1:16" x14ac:dyDescent="0.25">
      <c r="A2" s="4"/>
      <c r="B2" s="4"/>
      <c r="C2" s="112" t="s">
        <v>294</v>
      </c>
      <c r="D2" s="112"/>
      <c r="E2" s="112"/>
      <c r="F2" s="112"/>
      <c r="G2" s="112"/>
      <c r="H2" s="112"/>
      <c r="I2" s="112"/>
      <c r="J2" s="112"/>
      <c r="K2" s="112"/>
      <c r="L2" s="112"/>
      <c r="M2" s="112"/>
      <c r="N2" s="112"/>
      <c r="O2" s="4"/>
      <c r="P2" s="5"/>
    </row>
    <row r="3" spans="1:16" x14ac:dyDescent="0.25">
      <c r="A3" s="4"/>
      <c r="B3" s="4"/>
      <c r="C3" s="4"/>
      <c r="D3" s="4"/>
      <c r="E3" s="4"/>
      <c r="F3" s="4"/>
      <c r="G3" s="4"/>
      <c r="H3" s="4"/>
      <c r="I3" s="4"/>
      <c r="J3" s="4"/>
      <c r="K3" s="4"/>
      <c r="L3" s="4"/>
      <c r="M3" s="4"/>
      <c r="N3" s="4"/>
      <c r="O3" s="4"/>
      <c r="P3" s="4"/>
    </row>
    <row r="4" spans="1:16" ht="76.5" customHeight="1" x14ac:dyDescent="0.25">
      <c r="A4" s="4"/>
      <c r="B4" s="6"/>
      <c r="C4" s="114" t="s">
        <v>0</v>
      </c>
      <c r="D4" s="114"/>
      <c r="E4" s="114"/>
      <c r="F4" s="114"/>
      <c r="G4" s="114"/>
      <c r="H4" s="114"/>
      <c r="I4" s="114"/>
      <c r="J4" s="114"/>
      <c r="K4" s="114"/>
      <c r="L4" s="114"/>
      <c r="M4" s="114"/>
      <c r="N4" s="114"/>
      <c r="O4" s="114"/>
      <c r="P4" s="114"/>
    </row>
    <row r="5" spans="1:16" x14ac:dyDescent="0.25">
      <c r="A5" s="4"/>
      <c r="B5" s="4"/>
      <c r="C5" s="4"/>
      <c r="D5" s="4"/>
      <c r="E5" s="4"/>
      <c r="F5" s="4"/>
      <c r="G5" s="4"/>
      <c r="H5" s="4"/>
      <c r="I5" s="4"/>
      <c r="J5" s="4"/>
      <c r="K5" s="4"/>
      <c r="L5" s="4"/>
      <c r="M5" s="4"/>
      <c r="N5" s="4"/>
      <c r="O5" s="4"/>
      <c r="P5" s="4"/>
    </row>
    <row r="6" spans="1:16" ht="72.75" customHeight="1" x14ac:dyDescent="0.25">
      <c r="A6" s="102" t="s">
        <v>284</v>
      </c>
      <c r="B6" s="102"/>
      <c r="C6" s="102"/>
      <c r="D6" s="102"/>
      <c r="E6" s="102"/>
      <c r="F6" s="102"/>
      <c r="G6" s="102"/>
      <c r="H6" s="102"/>
      <c r="I6" s="102"/>
      <c r="J6" s="102"/>
      <c r="K6" s="102"/>
      <c r="L6" s="102"/>
      <c r="M6" s="102"/>
      <c r="N6" s="102"/>
      <c r="O6" s="102"/>
      <c r="P6" s="102"/>
    </row>
    <row r="7" spans="1:16" ht="13.5" customHeight="1" x14ac:dyDescent="0.25">
      <c r="A7" s="104" t="s">
        <v>1</v>
      </c>
      <c r="B7" s="104"/>
      <c r="C7" s="104"/>
      <c r="D7" s="104"/>
      <c r="E7" s="79"/>
      <c r="F7" s="79"/>
      <c r="G7" s="79"/>
      <c r="H7" s="79"/>
      <c r="I7" s="79"/>
      <c r="J7" s="79"/>
      <c r="K7" s="79"/>
      <c r="L7" s="79"/>
      <c r="M7" s="79"/>
      <c r="N7" s="79"/>
      <c r="O7" s="79"/>
      <c r="P7" s="79"/>
    </row>
    <row r="8" spans="1:16" s="26" customFormat="1" ht="47.25" customHeight="1" x14ac:dyDescent="0.25">
      <c r="A8" s="101" t="s">
        <v>288</v>
      </c>
      <c r="B8" s="101"/>
      <c r="C8" s="101"/>
      <c r="D8" s="101"/>
      <c r="E8" s="101"/>
      <c r="F8" s="101"/>
      <c r="G8" s="101"/>
      <c r="H8" s="101"/>
      <c r="I8" s="101"/>
      <c r="J8" s="101"/>
      <c r="K8" s="101"/>
      <c r="L8" s="101"/>
      <c r="M8" s="101"/>
      <c r="N8" s="101"/>
      <c r="O8" s="101"/>
      <c r="P8" s="101"/>
    </row>
    <row r="9" spans="1:16" ht="13.5" customHeight="1" x14ac:dyDescent="0.25">
      <c r="A9" s="7" t="s">
        <v>281</v>
      </c>
      <c r="C9" s="9"/>
      <c r="D9" s="9"/>
      <c r="E9" s="9"/>
      <c r="F9" s="9"/>
      <c r="G9" s="9"/>
      <c r="H9" s="9"/>
      <c r="I9" s="9"/>
      <c r="J9" s="9"/>
      <c r="K9" s="9"/>
      <c r="L9" s="9"/>
      <c r="M9" s="9"/>
      <c r="N9" s="9"/>
      <c r="O9" s="9"/>
      <c r="P9" s="9"/>
    </row>
    <row r="10" spans="1:16" ht="13.5" customHeight="1" x14ac:dyDescent="0.25">
      <c r="A10" s="7" t="s">
        <v>282</v>
      </c>
      <c r="C10" s="9"/>
      <c r="D10" s="9"/>
      <c r="E10" s="9"/>
      <c r="F10" s="9"/>
      <c r="G10" s="9"/>
      <c r="H10" s="9"/>
      <c r="I10" s="9"/>
      <c r="J10" s="9"/>
      <c r="K10" s="9"/>
      <c r="L10" s="9"/>
      <c r="M10" s="9"/>
      <c r="N10" s="9"/>
      <c r="O10" s="9"/>
      <c r="P10" s="9"/>
    </row>
    <row r="11" spans="1:16" ht="13.5" customHeight="1" x14ac:dyDescent="0.25">
      <c r="A11" s="7" t="s">
        <v>2</v>
      </c>
      <c r="C11" s="9"/>
      <c r="D11" s="9"/>
      <c r="E11" s="9"/>
      <c r="F11" s="9"/>
      <c r="G11" s="9"/>
      <c r="H11" s="9"/>
      <c r="I11" s="9"/>
      <c r="J11" s="9"/>
      <c r="K11" s="9"/>
      <c r="L11" s="9"/>
      <c r="M11" s="9"/>
      <c r="N11" s="9"/>
      <c r="O11" s="9"/>
      <c r="P11" s="9"/>
    </row>
    <row r="12" spans="1:16" ht="13.5" customHeight="1" x14ac:dyDescent="0.25">
      <c r="A12" s="7" t="s">
        <v>283</v>
      </c>
      <c r="C12" s="9"/>
      <c r="D12" s="9"/>
      <c r="E12" s="9"/>
      <c r="F12" s="9"/>
      <c r="G12" s="9"/>
      <c r="H12" s="9"/>
      <c r="I12" s="9"/>
      <c r="J12" s="9"/>
      <c r="K12" s="9"/>
      <c r="L12" s="9"/>
      <c r="M12" s="9"/>
      <c r="N12" s="9"/>
      <c r="O12" s="9"/>
      <c r="P12" s="9"/>
    </row>
    <row r="13" spans="1:16" ht="7.5" customHeight="1" x14ac:dyDescent="0.25">
      <c r="A13" s="10"/>
      <c r="B13" s="10"/>
      <c r="C13" s="10"/>
      <c r="D13" s="10"/>
      <c r="E13" s="10"/>
      <c r="F13" s="10"/>
      <c r="G13" s="10"/>
      <c r="H13" s="10"/>
      <c r="I13" s="10"/>
      <c r="J13" s="10"/>
      <c r="K13" s="10"/>
      <c r="L13" s="10"/>
      <c r="M13" s="10"/>
      <c r="N13" s="10"/>
      <c r="O13" s="11"/>
      <c r="P13" s="11"/>
    </row>
    <row r="14" spans="1:16" ht="27" customHeight="1" x14ac:dyDescent="0.25">
      <c r="A14" s="102" t="s">
        <v>3</v>
      </c>
      <c r="B14" s="102"/>
      <c r="C14" s="102"/>
      <c r="D14" s="102"/>
      <c r="E14" s="102"/>
      <c r="F14" s="102"/>
      <c r="G14" s="102"/>
      <c r="H14" s="102"/>
      <c r="I14" s="102"/>
      <c r="J14" s="102"/>
      <c r="K14" s="102"/>
      <c r="L14" s="102"/>
      <c r="M14" s="102"/>
      <c r="N14" s="102"/>
      <c r="O14" s="102"/>
      <c r="P14" s="102"/>
    </row>
    <row r="15" spans="1:16" ht="8.25" customHeight="1" x14ac:dyDescent="0.25">
      <c r="A15" s="10"/>
      <c r="B15" s="10"/>
      <c r="C15" s="10"/>
      <c r="D15" s="10"/>
      <c r="E15" s="10"/>
      <c r="F15" s="10"/>
      <c r="G15" s="10"/>
      <c r="H15" s="10"/>
      <c r="I15" s="10"/>
      <c r="J15" s="10"/>
      <c r="K15" s="10"/>
      <c r="L15" s="10"/>
      <c r="M15" s="10"/>
      <c r="N15" s="10"/>
      <c r="O15" s="11"/>
      <c r="P15" s="11"/>
    </row>
    <row r="16" spans="1:16" x14ac:dyDescent="0.25">
      <c r="A16" s="12" t="s">
        <v>4</v>
      </c>
      <c r="B16" s="11"/>
      <c r="D16" s="11"/>
      <c r="E16" s="11"/>
      <c r="F16" s="11"/>
      <c r="G16" s="11"/>
      <c r="H16" s="11"/>
      <c r="I16" s="11"/>
      <c r="J16" s="11"/>
      <c r="K16" s="11"/>
      <c r="L16" s="11"/>
      <c r="N16" s="11"/>
      <c r="O16" s="11"/>
      <c r="P16" s="11"/>
    </row>
    <row r="17" spans="1:16" x14ac:dyDescent="0.25">
      <c r="A17" s="13" t="s">
        <v>5</v>
      </c>
      <c r="D17" s="11"/>
      <c r="E17" s="11"/>
      <c r="F17" s="11"/>
      <c r="G17" s="11"/>
      <c r="H17" s="11"/>
      <c r="I17" s="11"/>
      <c r="J17" s="11"/>
      <c r="K17" s="105" t="s">
        <v>6</v>
      </c>
      <c r="L17" s="105"/>
      <c r="M17" s="105"/>
      <c r="N17" s="105"/>
      <c r="O17" s="105"/>
      <c r="P17" s="105"/>
    </row>
    <row r="18" spans="1:16" x14ac:dyDescent="0.25">
      <c r="A18" s="13" t="s">
        <v>7</v>
      </c>
      <c r="B18" s="11"/>
      <c r="C18" s="11"/>
      <c r="D18" s="11"/>
      <c r="E18" s="11"/>
      <c r="F18" s="11"/>
      <c r="G18" s="11"/>
      <c r="H18" s="11"/>
      <c r="I18" s="11"/>
      <c r="J18" s="11"/>
      <c r="K18" s="11"/>
      <c r="L18" s="11"/>
      <c r="M18" s="11"/>
      <c r="N18" s="11"/>
      <c r="O18" s="11"/>
      <c r="P18" s="11"/>
    </row>
    <row r="19" spans="1:16" x14ac:dyDescent="0.25">
      <c r="A19" s="13" t="s">
        <v>8</v>
      </c>
      <c r="B19" s="11"/>
      <c r="D19" s="11"/>
      <c r="E19" s="11"/>
      <c r="F19" s="11"/>
      <c r="G19" s="11"/>
      <c r="H19" s="11"/>
      <c r="I19" s="11"/>
      <c r="J19" s="11"/>
      <c r="K19" s="11"/>
      <c r="L19" s="11"/>
      <c r="M19" s="11"/>
      <c r="N19" s="11"/>
      <c r="O19" s="11"/>
      <c r="P19" s="11"/>
    </row>
    <row r="20" spans="1:16" ht="10.5" customHeight="1" x14ac:dyDescent="0.25">
      <c r="A20" s="11"/>
      <c r="B20" s="11"/>
      <c r="C20" s="11"/>
      <c r="D20" s="11"/>
      <c r="E20" s="11"/>
      <c r="F20" s="11"/>
      <c r="G20" s="11"/>
      <c r="H20" s="11"/>
      <c r="I20" s="11"/>
      <c r="J20" s="11"/>
      <c r="K20" s="11"/>
      <c r="L20" s="11"/>
      <c r="M20" s="11"/>
      <c r="N20" s="11"/>
      <c r="O20" s="11"/>
      <c r="P20" s="11"/>
    </row>
    <row r="21" spans="1:16" ht="9" customHeight="1" x14ac:dyDescent="0.25">
      <c r="A21" s="14"/>
      <c r="B21" s="14"/>
      <c r="C21" s="14"/>
      <c r="D21" s="14"/>
      <c r="E21" s="14"/>
      <c r="F21" s="14"/>
      <c r="G21" s="14"/>
      <c r="H21" s="14"/>
      <c r="I21" s="14"/>
      <c r="J21" s="14"/>
      <c r="K21" s="14"/>
      <c r="L21" s="14"/>
      <c r="M21" s="14"/>
      <c r="N21" s="14"/>
      <c r="O21" s="14"/>
      <c r="P21" s="14"/>
    </row>
    <row r="22" spans="1:16" x14ac:dyDescent="0.25">
      <c r="A22" s="21" t="s">
        <v>9</v>
      </c>
      <c r="B22" s="14"/>
      <c r="C22" s="14"/>
      <c r="D22" s="14"/>
      <c r="E22" s="14"/>
      <c r="F22" s="14"/>
      <c r="G22" s="14"/>
      <c r="H22" s="14"/>
      <c r="I22" s="14"/>
      <c r="J22" s="14"/>
      <c r="K22" s="14"/>
      <c r="L22" s="14"/>
      <c r="M22" s="14"/>
      <c r="N22" s="14"/>
      <c r="O22" s="14"/>
      <c r="P22" s="14"/>
    </row>
    <row r="23" spans="1:16" ht="25.5" customHeight="1" x14ac:dyDescent="0.25">
      <c r="A23" s="103" t="s">
        <v>10</v>
      </c>
      <c r="B23" s="103"/>
      <c r="C23" s="103"/>
      <c r="D23" s="103"/>
      <c r="E23" s="103"/>
      <c r="F23" s="103"/>
      <c r="G23" s="103"/>
      <c r="H23" s="103"/>
      <c r="I23" s="103"/>
      <c r="J23" s="103"/>
      <c r="K23" s="103"/>
      <c r="L23" s="103"/>
      <c r="M23" s="103"/>
      <c r="N23" s="103"/>
      <c r="O23" s="103"/>
      <c r="P23" s="103"/>
    </row>
    <row r="24" spans="1:16" ht="15.75" thickBot="1" x14ac:dyDescent="0.3">
      <c r="A24" s="4"/>
      <c r="B24" s="15"/>
      <c r="C24" s="15"/>
      <c r="D24" s="4"/>
      <c r="E24" s="15"/>
      <c r="F24" s="15"/>
      <c r="G24" s="15"/>
      <c r="H24" s="4"/>
      <c r="I24" s="4"/>
      <c r="J24" s="4"/>
      <c r="K24" s="15"/>
      <c r="L24" s="15"/>
      <c r="M24" s="15"/>
      <c r="N24" s="15"/>
      <c r="O24" s="15"/>
      <c r="P24" s="15"/>
    </row>
    <row r="25" spans="1:16" ht="15.75" thickTop="1" x14ac:dyDescent="0.25">
      <c r="A25" s="16"/>
      <c r="B25" s="4"/>
      <c r="C25" s="4"/>
      <c r="D25" s="16"/>
      <c r="E25" s="4"/>
      <c r="F25" s="16"/>
      <c r="G25" s="4"/>
      <c r="H25" s="16"/>
      <c r="I25" s="16"/>
      <c r="J25" s="16"/>
      <c r="K25" s="16"/>
      <c r="L25" s="17"/>
      <c r="M25" s="17"/>
      <c r="N25" s="17"/>
      <c r="O25" s="17"/>
      <c r="P25" s="17"/>
    </row>
    <row r="26" spans="1:16" x14ac:dyDescent="0.25">
      <c r="A26" s="18" t="s">
        <v>11</v>
      </c>
      <c r="B26" s="19"/>
      <c r="C26" s="19"/>
      <c r="D26" s="19"/>
      <c r="E26" s="19"/>
      <c r="F26" s="19"/>
      <c r="G26" s="19"/>
      <c r="H26" s="19"/>
      <c r="I26" s="19"/>
      <c r="J26" s="19"/>
      <c r="K26" s="19"/>
      <c r="L26" s="19"/>
      <c r="M26" s="19"/>
      <c r="N26" s="19"/>
      <c r="O26" s="19"/>
      <c r="P26" s="19"/>
    </row>
    <row r="27" spans="1:16" s="27" customFormat="1" ht="30" customHeight="1" x14ac:dyDescent="0.25">
      <c r="A27" s="84" t="s">
        <v>289</v>
      </c>
      <c r="B27" s="84"/>
      <c r="C27" s="84"/>
      <c r="D27" s="81" t="s">
        <v>12</v>
      </c>
      <c r="E27" s="81"/>
      <c r="F27" s="81"/>
      <c r="G27" s="81"/>
      <c r="H27" s="81"/>
      <c r="I27" s="81"/>
      <c r="J27" s="81"/>
      <c r="K27" s="81"/>
      <c r="L27" s="81"/>
      <c r="M27" s="81"/>
      <c r="N27" s="81"/>
      <c r="O27" s="81"/>
      <c r="P27" s="81"/>
    </row>
    <row r="28" spans="1:16" s="28" customFormat="1" ht="6" customHeight="1" x14ac:dyDescent="0.2">
      <c r="A28" s="115"/>
      <c r="B28" s="115"/>
      <c r="C28" s="115"/>
      <c r="D28" s="115"/>
      <c r="E28" s="115"/>
      <c r="F28" s="115"/>
      <c r="G28" s="115"/>
      <c r="H28" s="115"/>
      <c r="I28" s="115"/>
      <c r="J28" s="115"/>
      <c r="K28" s="115"/>
      <c r="L28" s="115"/>
      <c r="M28" s="115"/>
      <c r="N28" s="115"/>
      <c r="O28" s="115"/>
      <c r="P28" s="115"/>
    </row>
    <row r="29" spans="1:16" s="28" customFormat="1" ht="6" customHeight="1" x14ac:dyDescent="0.2">
      <c r="A29" s="108"/>
      <c r="B29" s="108"/>
      <c r="C29" s="108"/>
      <c r="D29" s="108"/>
      <c r="E29" s="108"/>
      <c r="F29" s="108"/>
      <c r="G29" s="108"/>
      <c r="H29" s="108"/>
      <c r="I29" s="108"/>
      <c r="J29" s="108"/>
      <c r="K29" s="108"/>
      <c r="L29" s="108"/>
      <c r="M29" s="108"/>
      <c r="N29" s="108"/>
      <c r="O29" s="108"/>
      <c r="P29" s="108"/>
    </row>
    <row r="30" spans="1:16" s="28" customFormat="1" ht="12.75" x14ac:dyDescent="0.2">
      <c r="A30" s="108"/>
      <c r="B30" s="108"/>
      <c r="C30" s="108"/>
      <c r="D30" s="108"/>
      <c r="E30" s="108"/>
      <c r="F30" s="108"/>
      <c r="G30" s="108"/>
      <c r="H30" s="108"/>
      <c r="I30" s="108"/>
      <c r="J30" s="108"/>
      <c r="K30" s="108"/>
      <c r="L30" s="108"/>
      <c r="M30" s="108"/>
      <c r="N30" s="108"/>
      <c r="O30" s="108"/>
      <c r="P30" s="108"/>
    </row>
    <row r="31" spans="1:16" x14ac:dyDescent="0.25">
      <c r="A31" s="18" t="s">
        <v>13</v>
      </c>
      <c r="B31" s="19"/>
      <c r="C31" s="19"/>
      <c r="D31" s="19"/>
      <c r="E31" s="19"/>
      <c r="F31" s="19"/>
      <c r="G31" s="19"/>
      <c r="H31" s="19"/>
      <c r="I31" s="19"/>
      <c r="J31" s="19"/>
      <c r="K31" s="19"/>
      <c r="L31" s="19"/>
      <c r="M31" s="19"/>
      <c r="N31" s="19"/>
      <c r="O31" s="19"/>
      <c r="P31" s="19"/>
    </row>
    <row r="32" spans="1:16" ht="12.75" customHeight="1" x14ac:dyDescent="0.25">
      <c r="A32" s="108"/>
      <c r="B32" s="108"/>
      <c r="C32" s="108"/>
      <c r="D32" s="108"/>
      <c r="E32" s="108"/>
      <c r="F32" s="108"/>
      <c r="G32" s="108"/>
      <c r="H32" s="108"/>
      <c r="I32" s="108"/>
      <c r="J32" s="108"/>
      <c r="K32" s="108"/>
      <c r="L32" s="108"/>
      <c r="M32" s="108"/>
      <c r="N32" s="108"/>
      <c r="O32" s="108"/>
      <c r="P32" s="108"/>
    </row>
    <row r="33" spans="1:16" ht="41.25" customHeight="1" x14ac:dyDescent="0.25">
      <c r="A33" s="89" t="s">
        <v>286</v>
      </c>
      <c r="B33" s="89"/>
      <c r="C33" s="89"/>
      <c r="D33" s="89"/>
      <c r="E33" s="89"/>
      <c r="F33" s="89"/>
      <c r="G33" s="89"/>
      <c r="H33" s="89"/>
      <c r="I33" s="89"/>
      <c r="J33" s="89"/>
      <c r="K33" s="89"/>
      <c r="L33" s="89"/>
      <c r="M33" s="89"/>
      <c r="N33" s="89"/>
      <c r="O33" s="89"/>
      <c r="P33" s="89"/>
    </row>
    <row r="34" spans="1:16" ht="30.75" customHeight="1" x14ac:dyDescent="0.25">
      <c r="A34" s="89" t="s">
        <v>287</v>
      </c>
      <c r="B34" s="89"/>
      <c r="C34" s="89"/>
      <c r="D34" s="89"/>
      <c r="E34" s="89"/>
      <c r="F34" s="89"/>
      <c r="G34" s="89"/>
      <c r="H34" s="89"/>
      <c r="I34" s="89"/>
      <c r="J34" s="89"/>
      <c r="K34" s="89"/>
      <c r="L34" s="89"/>
      <c r="M34" s="89"/>
      <c r="N34" s="89"/>
      <c r="O34" s="89"/>
      <c r="P34" s="89"/>
    </row>
    <row r="35" spans="1:16" ht="20.25" customHeight="1" x14ac:dyDescent="0.25">
      <c r="A35" s="113"/>
      <c r="B35" s="113"/>
      <c r="C35" s="113"/>
      <c r="D35" s="113"/>
      <c r="E35" s="113"/>
      <c r="F35" s="113"/>
      <c r="G35" s="113"/>
      <c r="H35" s="113"/>
      <c r="I35" s="113"/>
      <c r="J35" s="113"/>
      <c r="K35" s="113"/>
      <c r="L35" s="113"/>
      <c r="M35" s="113"/>
      <c r="N35" s="113"/>
      <c r="O35" s="113"/>
      <c r="P35" s="113"/>
    </row>
    <row r="36" spans="1:16" x14ac:dyDescent="0.25">
      <c r="A36" s="116" t="s">
        <v>14</v>
      </c>
      <c r="B36" s="116"/>
      <c r="C36" s="29"/>
      <c r="D36" s="107" t="s">
        <v>15</v>
      </c>
      <c r="E36" s="107"/>
      <c r="F36" s="107"/>
      <c r="G36" s="107"/>
      <c r="H36" s="107"/>
      <c r="I36" s="76"/>
      <c r="J36" s="87" t="s">
        <v>16</v>
      </c>
      <c r="K36" s="87"/>
      <c r="L36" s="87"/>
      <c r="M36" s="87"/>
      <c r="N36" s="87"/>
      <c r="O36" s="87"/>
      <c r="P36" s="87"/>
    </row>
    <row r="37" spans="1:16" x14ac:dyDescent="0.25">
      <c r="A37" s="106" t="s">
        <v>17</v>
      </c>
      <c r="B37" s="106"/>
      <c r="C37" s="106"/>
      <c r="D37" s="90">
        <v>0</v>
      </c>
      <c r="E37" s="90"/>
      <c r="F37" s="90"/>
      <c r="G37" s="90"/>
      <c r="H37" s="90"/>
      <c r="I37" s="30"/>
      <c r="J37" s="88" t="str">
        <f>IF(A37="SELECT ONE (IF APPLICABLE)"," ",IF(AND(A37="One-family Dwelling",D37&lt;16),"EXEMPT",IF(AND(A37&lt;&gt;"One-family Dwelling",D37&lt;26),"This project is exempt from the TDM program","This project requires 25 TDM points")))</f>
        <v xml:space="preserve"> </v>
      </c>
      <c r="K37" s="88"/>
      <c r="L37" s="88"/>
      <c r="M37" s="88"/>
      <c r="N37" s="88"/>
      <c r="O37" s="88"/>
      <c r="P37" s="88"/>
    </row>
    <row r="38" spans="1:16" x14ac:dyDescent="0.25">
      <c r="A38" s="94" t="s">
        <v>17</v>
      </c>
      <c r="B38" s="94"/>
      <c r="C38" s="94"/>
      <c r="D38" s="91">
        <v>0</v>
      </c>
      <c r="E38" s="91"/>
      <c r="F38" s="91"/>
      <c r="G38" s="91"/>
      <c r="H38" s="91"/>
      <c r="I38" s="31"/>
      <c r="J38" s="99" t="str">
        <f>IF(A38="SELECT ONE (IF APPLICABLE)"," ",IF(AND(A38="One-family Dwelling",D38&lt;16),"EXEMPT",IF(AND(A38&lt;&gt;"One-family Dwelling",D38&lt;26),"This project is exempt from the TDM program","This project requires 25 TDM points")))</f>
        <v xml:space="preserve"> </v>
      </c>
      <c r="K38" s="99"/>
      <c r="L38" s="99"/>
      <c r="M38" s="99"/>
      <c r="N38" s="99"/>
      <c r="O38" s="99"/>
      <c r="P38" s="99"/>
    </row>
    <row r="39" spans="1:16" x14ac:dyDescent="0.25">
      <c r="A39" s="94" t="s">
        <v>17</v>
      </c>
      <c r="B39" s="94"/>
      <c r="C39" s="94"/>
      <c r="D39" s="91">
        <v>0</v>
      </c>
      <c r="E39" s="91"/>
      <c r="F39" s="91"/>
      <c r="G39" s="91"/>
      <c r="H39" s="91"/>
      <c r="I39" s="31"/>
      <c r="J39" s="99" t="str">
        <f>IF(A39="SELECT ONE (IF APPLICABLE)"," ",IF(AND(A39="One-family Dwelling",D39&lt;16),"EXEMPT",IF(AND(A39&lt;&gt;"One-family Dwelling",D39&lt;26),"This project is exempt from the TDM program","This project requires 25 TDM points")))</f>
        <v xml:space="preserve"> </v>
      </c>
      <c r="K39" s="99"/>
      <c r="L39" s="99"/>
      <c r="M39" s="99"/>
      <c r="N39" s="99"/>
      <c r="O39" s="99"/>
      <c r="P39" s="99"/>
    </row>
    <row r="40" spans="1:16" x14ac:dyDescent="0.25">
      <c r="A40" s="32"/>
      <c r="B40" s="32"/>
      <c r="C40" s="33" t="s">
        <v>18</v>
      </c>
      <c r="D40" s="92">
        <f>SUM(D37:H39)</f>
        <v>0</v>
      </c>
      <c r="E40" s="92"/>
      <c r="F40" s="92"/>
      <c r="G40" s="92"/>
      <c r="H40" s="92"/>
      <c r="I40" s="34"/>
      <c r="J40" s="99" t="str">
        <f>IF(OR(J37="This project requires 25 TDM points",J38="This project requires 25 TDM points",J39="This project requires 25 TDM points"),25," ")</f>
        <v xml:space="preserve"> </v>
      </c>
      <c r="K40" s="99"/>
      <c r="L40" s="99"/>
      <c r="M40" s="99"/>
      <c r="N40" s="99"/>
      <c r="O40" s="99"/>
      <c r="P40" s="99"/>
    </row>
    <row r="41" spans="1:16" x14ac:dyDescent="0.25">
      <c r="A41" s="108"/>
      <c r="B41" s="108"/>
      <c r="C41" s="108"/>
      <c r="D41" s="108"/>
      <c r="E41" s="108"/>
      <c r="F41" s="108"/>
      <c r="G41" s="108"/>
      <c r="H41" s="108"/>
      <c r="I41" s="108"/>
      <c r="J41" s="108"/>
      <c r="K41" s="108"/>
      <c r="L41" s="108"/>
      <c r="M41" s="108"/>
      <c r="N41" s="108"/>
      <c r="O41" s="108"/>
      <c r="P41" s="108"/>
    </row>
    <row r="42" spans="1:16" x14ac:dyDescent="0.25">
      <c r="A42" s="14"/>
      <c r="B42" s="14"/>
      <c r="C42" s="14"/>
      <c r="D42" s="107" t="s">
        <v>19</v>
      </c>
      <c r="E42" s="107"/>
      <c r="F42" s="107"/>
      <c r="G42" s="107"/>
      <c r="H42" s="107"/>
      <c r="I42" s="14"/>
      <c r="J42" s="4"/>
      <c r="K42" s="4"/>
      <c r="L42" s="14"/>
      <c r="M42" s="4"/>
      <c r="N42" s="4"/>
      <c r="O42" s="4"/>
      <c r="P42" s="4"/>
    </row>
    <row r="43" spans="1:16" ht="2.25" customHeight="1" x14ac:dyDescent="0.25">
      <c r="A43" s="14"/>
      <c r="B43" s="14"/>
      <c r="C43" s="14"/>
      <c r="D43" s="35"/>
      <c r="E43" s="35"/>
      <c r="F43" s="35"/>
      <c r="G43" s="35"/>
      <c r="H43" s="35"/>
      <c r="I43" s="14"/>
      <c r="J43" s="4"/>
      <c r="K43" s="4"/>
      <c r="L43" s="14"/>
      <c r="M43" s="4"/>
      <c r="N43" s="4"/>
      <c r="O43" s="4"/>
      <c r="P43" s="4"/>
    </row>
    <row r="44" spans="1:16" ht="52.5" customHeight="1" x14ac:dyDescent="0.25">
      <c r="A44" s="29" t="s">
        <v>20</v>
      </c>
      <c r="B44" s="29"/>
      <c r="C44" s="36"/>
      <c r="D44" s="37" t="s">
        <v>21</v>
      </c>
      <c r="E44" s="38"/>
      <c r="F44" s="37" t="s">
        <v>22</v>
      </c>
      <c r="G44" s="38"/>
      <c r="H44" s="37" t="s">
        <v>23</v>
      </c>
      <c r="I44" s="39"/>
      <c r="J44" s="87" t="s">
        <v>16</v>
      </c>
      <c r="K44" s="87"/>
      <c r="L44" s="87"/>
      <c r="M44" s="87"/>
      <c r="N44" s="87"/>
      <c r="O44" s="87"/>
      <c r="P44" s="87"/>
    </row>
    <row r="45" spans="1:16" x14ac:dyDescent="0.25">
      <c r="A45" s="106" t="s">
        <v>17</v>
      </c>
      <c r="B45" s="106"/>
      <c r="C45" s="106"/>
      <c r="D45" s="25">
        <v>0</v>
      </c>
      <c r="E45" s="30"/>
      <c r="F45" s="25">
        <v>0</v>
      </c>
      <c r="G45" s="30"/>
      <c r="H45" s="25">
        <v>0</v>
      </c>
      <c r="I45" s="14"/>
      <c r="J45" s="88" t="str">
        <f>IF(A45="SELECT ONE (IF APPLICABLE)"," ",IF(AND(OR(A45="Hotel/ Motel",A45="Bed and Breakfast Inn",A45="SRO Residential Hotels"),F45&lt;101),"This project is exempt from the TDM program",IF(AND(OR(A45="Charter/ Private School, Elementary (K-8)",A45="Charter/ Private School, Post-Secondary",A45="Charter/ Private School, Secondary (9-12)",A45="Charter/ Private School, Trade/Vocational Day Care Center"),H45&lt;251),"This project is exempt from the TDM program",IF(AND(AND(A45&lt;&gt;"Hotel/ Motel",A45&lt;&gt;"Bed and Breakfast Inn",A45&lt;&gt;"SRO Residential Hotels",A45&lt;&gt;"Charter/ Private School, Elementary (K-8)",A45&lt;&gt;"Charter/ Private School, Post-Secondary",A45&lt;&gt;"Charter/ Private School, Secondary (9-12)",A45&lt;&gt;"Charter/ Private School, Trade/Vocational Day Care Center"),D45&lt;10001),"This project is exempt from the TDM program","This project requires 25 TDM points"))))</f>
        <v xml:space="preserve"> </v>
      </c>
      <c r="K45" s="88"/>
      <c r="L45" s="88"/>
      <c r="M45" s="88"/>
      <c r="N45" s="88"/>
      <c r="O45" s="88"/>
      <c r="P45" s="88"/>
    </row>
    <row r="46" spans="1:16" x14ac:dyDescent="0.25">
      <c r="A46" s="94" t="s">
        <v>17</v>
      </c>
      <c r="B46" s="94"/>
      <c r="C46" s="94"/>
      <c r="D46" s="22">
        <v>0</v>
      </c>
      <c r="E46" s="31"/>
      <c r="F46" s="22">
        <v>0</v>
      </c>
      <c r="G46" s="31"/>
      <c r="H46" s="22">
        <v>0</v>
      </c>
      <c r="I46" s="40"/>
      <c r="J46" s="99" t="str">
        <f>IF(A46="SELECT ONE (IF APPLICABLE)"," ",IF(AND(OR(A46="Hotel/ Motel",A46="Bed and Breakfast Inn",A46="SRO Residential Hotels"),F46&lt;101),"This project is exempt from the TDM program",IF(AND(OR(A46="Charter/ Private School, Elementary (K-8)",A46="Charter/ Private School, Post-Secondary",A46="Charter/ Private School, Secondary (9-12)",A46="Charter/ Private School, Trade/Vocational Day Care Center"),H46&lt;251),"This project is exempt from the TDM program",IF(AND(AND(A46&lt;&gt;"Hotel/ Motel",A46&lt;&gt;"Bed and Breakfast Inn",A46&lt;&gt;"SRO Residential Hotels",A46&lt;&gt;"Charter/ Private School, Elementary (K-8)",A46&lt;&gt;"Charter/ Private School, Post-Secondary",A46&lt;&gt;"Charter/ Private School, Secondary (9-12)",A46&lt;&gt;"Charter/ Private School, Trade/Vocational Day Care Center"),D46&lt;10001),"This project is exempt from the TDM program","This project requires 25 TDM points"))))</f>
        <v xml:space="preserve"> </v>
      </c>
      <c r="K46" s="99"/>
      <c r="L46" s="99"/>
      <c r="M46" s="99"/>
      <c r="N46" s="99"/>
      <c r="O46" s="99"/>
      <c r="P46" s="99"/>
    </row>
    <row r="47" spans="1:16" x14ac:dyDescent="0.25">
      <c r="A47" s="94" t="s">
        <v>17</v>
      </c>
      <c r="B47" s="94"/>
      <c r="C47" s="94"/>
      <c r="D47" s="22">
        <v>0</v>
      </c>
      <c r="E47" s="31"/>
      <c r="F47" s="22">
        <v>0</v>
      </c>
      <c r="G47" s="31"/>
      <c r="H47" s="22">
        <v>0</v>
      </c>
      <c r="I47" s="40"/>
      <c r="J47" s="99" t="str">
        <f>IF(A47="SELECT ONE (IF APPLICABLE)"," ",IF(AND(OR(A47="Hotel/ Motel",A47="Bed and Breakfast Inn",A47="SRO Residential Hotels"),F47&lt;101),"This project is exempt from the TDM program",IF(AND(OR(A47="Charter/ Private School, Elementary (K-8)",A47="Charter/ Private School, Post-Secondary",A47="Charter/ Private School, Secondary (9-12)",A47="Charter/ Private School, Trade/Vocational Day Care Center"),H47&lt;251),"This project is exempt from the TDM program",IF(AND(AND(A47&lt;&gt;"Hotel/ Motel",A47&lt;&gt;"Bed and Breakfast Inn",A47&lt;&gt;"SRO Residential Hotels",A47&lt;&gt;"Charter/ Private School, Elementary (K-8)",A47&lt;&gt;"Charter/ Private School, Post-Secondary",A47&lt;&gt;"Charter/ Private School, Secondary (9-12)",A47&lt;&gt;"Charter/ Private School, Trade/Vocational Day Care Center"),D47&lt;10001),"This project is exempt from the TDM program","This project requires 25 TDM points"))))</f>
        <v xml:space="preserve"> </v>
      </c>
      <c r="K47" s="99"/>
      <c r="L47" s="99"/>
      <c r="M47" s="99"/>
      <c r="N47" s="99"/>
      <c r="O47" s="99"/>
      <c r="P47" s="99"/>
    </row>
    <row r="48" spans="1:16" x14ac:dyDescent="0.25">
      <c r="A48" s="41"/>
      <c r="B48" s="41"/>
      <c r="C48" s="33" t="s">
        <v>18</v>
      </c>
      <c r="D48" s="74">
        <f>SUM(D45:D47)</f>
        <v>0</v>
      </c>
      <c r="E48" s="78">
        <f t="shared" ref="E48:H48" si="0">SUM(E45:E47)</f>
        <v>0</v>
      </c>
      <c r="F48" s="74">
        <f t="shared" si="0"/>
        <v>0</v>
      </c>
      <c r="G48" s="78">
        <f t="shared" si="0"/>
        <v>0</v>
      </c>
      <c r="H48" s="74">
        <f t="shared" si="0"/>
        <v>0</v>
      </c>
      <c r="I48" s="42"/>
      <c r="J48" s="99" t="str">
        <f>IF(OR(J45="This project requires 25 TDM points",J46="This project requires 25 TDM points",J47="This project requires 25 TDM points"),25," ")</f>
        <v xml:space="preserve"> </v>
      </c>
      <c r="K48" s="99"/>
      <c r="L48" s="99"/>
      <c r="M48" s="99"/>
      <c r="N48" s="99"/>
      <c r="O48" s="99"/>
      <c r="P48" s="99"/>
    </row>
    <row r="49" spans="1:16" x14ac:dyDescent="0.25">
      <c r="A49" s="108"/>
      <c r="B49" s="108"/>
      <c r="C49" s="108"/>
      <c r="D49" s="108"/>
      <c r="E49" s="108"/>
      <c r="F49" s="108"/>
      <c r="G49" s="108"/>
      <c r="H49" s="108"/>
      <c r="I49" s="108"/>
      <c r="J49" s="108"/>
      <c r="K49" s="108"/>
      <c r="L49" s="108"/>
      <c r="M49" s="108"/>
      <c r="N49" s="108"/>
      <c r="O49" s="108"/>
      <c r="P49" s="108"/>
    </row>
    <row r="50" spans="1:16" x14ac:dyDescent="0.25">
      <c r="A50" s="29" t="s">
        <v>24</v>
      </c>
      <c r="B50" s="29"/>
      <c r="C50" s="36"/>
      <c r="D50" s="107" t="s">
        <v>25</v>
      </c>
      <c r="E50" s="107"/>
      <c r="F50" s="107"/>
      <c r="G50" s="107"/>
      <c r="H50" s="107"/>
      <c r="I50" s="35"/>
      <c r="J50" s="87" t="s">
        <v>16</v>
      </c>
      <c r="K50" s="87"/>
      <c r="L50" s="87"/>
      <c r="M50" s="87"/>
      <c r="N50" s="87"/>
      <c r="O50" s="87"/>
      <c r="P50" s="87"/>
    </row>
    <row r="51" spans="1:16" x14ac:dyDescent="0.25">
      <c r="A51" s="106" t="s">
        <v>17</v>
      </c>
      <c r="B51" s="106"/>
      <c r="C51" s="106"/>
      <c r="D51" s="90">
        <v>0</v>
      </c>
      <c r="E51" s="90"/>
      <c r="F51" s="90"/>
      <c r="G51" s="90"/>
      <c r="H51" s="90"/>
      <c r="I51" s="30"/>
      <c r="J51" s="88" t="str">
        <f>+IF(A51="SELECT ONE (IF APPLICABLE)"," ",IF(AND(A51&lt;&gt;"SELECT ONE (IF APPLICABLE)",D51&lt;100001),"This project is exempt from the TDM program","This project requires 25 TDM points"))</f>
        <v xml:space="preserve"> </v>
      </c>
      <c r="K51" s="88"/>
      <c r="L51" s="88"/>
      <c r="M51" s="88"/>
      <c r="N51" s="88"/>
      <c r="O51" s="88"/>
      <c r="P51" s="88"/>
    </row>
    <row r="52" spans="1:16" x14ac:dyDescent="0.25">
      <c r="A52" s="94" t="s">
        <v>17</v>
      </c>
      <c r="B52" s="94"/>
      <c r="C52" s="94"/>
      <c r="D52" s="91">
        <v>0</v>
      </c>
      <c r="E52" s="91"/>
      <c r="F52" s="91"/>
      <c r="G52" s="91"/>
      <c r="H52" s="91"/>
      <c r="I52" s="31"/>
      <c r="J52" s="99" t="str">
        <f>+IF(A52="SELECT ONE (IF APPLICABLE)"," ",IF(AND(A52&lt;&gt;"SELECT ONE (IF APPLICABLE)",D52&lt;100001),"This project is exempt from the TDM program","This project requires 25 TDM points"))</f>
        <v xml:space="preserve"> </v>
      </c>
      <c r="K52" s="99"/>
      <c r="L52" s="99"/>
      <c r="M52" s="99"/>
      <c r="N52" s="99"/>
      <c r="O52" s="99"/>
      <c r="P52" s="99"/>
    </row>
    <row r="53" spans="1:16" x14ac:dyDescent="0.25">
      <c r="A53" s="94" t="s">
        <v>17</v>
      </c>
      <c r="B53" s="94"/>
      <c r="C53" s="94"/>
      <c r="D53" s="91">
        <v>0</v>
      </c>
      <c r="E53" s="91"/>
      <c r="F53" s="91"/>
      <c r="G53" s="91"/>
      <c r="H53" s="91"/>
      <c r="I53" s="31"/>
      <c r="J53" s="99" t="str">
        <f>+IF(A53="SELECT ONE (IF APPLICABLE)"," ",IF(AND(A53&lt;&gt;"SELECT ONE (IF APPLICABLE)",D53&lt;100001),"This project is exempt from the TDM program","This project requires 25 TDM points"))</f>
        <v xml:space="preserve"> </v>
      </c>
      <c r="K53" s="99"/>
      <c r="L53" s="99"/>
      <c r="M53" s="99"/>
      <c r="N53" s="99"/>
      <c r="O53" s="99"/>
      <c r="P53" s="99"/>
    </row>
    <row r="54" spans="1:16" x14ac:dyDescent="0.25">
      <c r="A54" s="43"/>
      <c r="B54" s="43"/>
      <c r="C54" s="33" t="s">
        <v>18</v>
      </c>
      <c r="D54" s="92">
        <f>SUM(D51:H53)</f>
        <v>0</v>
      </c>
      <c r="E54" s="92"/>
      <c r="F54" s="92"/>
      <c r="G54" s="92"/>
      <c r="H54" s="92"/>
      <c r="I54" s="34"/>
      <c r="J54" s="99" t="str">
        <f>IF(OR(J51="This project requires 25 TDM points",J52="This project requires 25 TDM points",J53="This project requires 25 TDM points"),25," ")</f>
        <v xml:space="preserve"> </v>
      </c>
      <c r="K54" s="99"/>
      <c r="L54" s="99"/>
      <c r="M54" s="99"/>
      <c r="N54" s="99"/>
      <c r="O54" s="99"/>
      <c r="P54" s="99"/>
    </row>
    <row r="55" spans="1:16" x14ac:dyDescent="0.25">
      <c r="A55" s="108"/>
      <c r="B55" s="108"/>
      <c r="C55" s="108"/>
      <c r="D55" s="108"/>
      <c r="E55" s="108"/>
      <c r="F55" s="108"/>
      <c r="G55" s="108"/>
      <c r="H55" s="108"/>
      <c r="I55" s="108"/>
      <c r="J55" s="108"/>
      <c r="K55" s="108"/>
      <c r="L55" s="108"/>
      <c r="M55" s="108"/>
      <c r="N55" s="108"/>
      <c r="O55" s="108"/>
      <c r="P55" s="108"/>
    </row>
    <row r="56" spans="1:16" x14ac:dyDescent="0.25">
      <c r="A56" s="29" t="s">
        <v>26</v>
      </c>
      <c r="B56" s="29"/>
      <c r="C56" s="36"/>
      <c r="D56" s="107" t="s">
        <v>27</v>
      </c>
      <c r="E56" s="107"/>
      <c r="F56" s="107"/>
      <c r="G56" s="107"/>
      <c r="H56" s="107"/>
      <c r="I56" s="35"/>
      <c r="J56" s="87" t="s">
        <v>16</v>
      </c>
      <c r="K56" s="87"/>
      <c r="L56" s="87"/>
      <c r="M56" s="87"/>
      <c r="N56" s="87"/>
      <c r="O56" s="87"/>
      <c r="P56" s="87"/>
    </row>
    <row r="57" spans="1:16" x14ac:dyDescent="0.25">
      <c r="A57" s="106" t="s">
        <v>17</v>
      </c>
      <c r="B57" s="106"/>
      <c r="C57" s="106"/>
      <c r="D57" s="90">
        <v>0</v>
      </c>
      <c r="E57" s="90"/>
      <c r="F57" s="90"/>
      <c r="G57" s="90"/>
      <c r="H57" s="90"/>
      <c r="I57" s="30"/>
      <c r="J57" s="88" t="str">
        <f>IF(A57="SELECT ONE (IF APPLICABLE)"," ",IF(AND(A57&lt;&gt;"SELECT ONE (IF APPLICABLE)",D57&lt;30001),"This project is exempt from the TDM program","This project requires 5 TDM points"))</f>
        <v xml:space="preserve"> </v>
      </c>
      <c r="K57" s="88"/>
      <c r="L57" s="88"/>
      <c r="M57" s="88"/>
      <c r="N57" s="88"/>
      <c r="O57" s="88"/>
      <c r="P57" s="88"/>
    </row>
    <row r="58" spans="1:16" x14ac:dyDescent="0.25">
      <c r="A58" s="94" t="s">
        <v>17</v>
      </c>
      <c r="B58" s="94"/>
      <c r="C58" s="94"/>
      <c r="D58" s="91">
        <v>0</v>
      </c>
      <c r="E58" s="91"/>
      <c r="F58" s="91"/>
      <c r="G58" s="91"/>
      <c r="H58" s="91"/>
      <c r="I58" s="31"/>
      <c r="J58" s="99" t="str">
        <f>IF(A58="SELECT ONE (IF APPLICABLE)"," ",IF(AND(A58&lt;&gt;"SELECT ONE (IF APPLICABLE)",D58&lt;30001),"This project is exempt from the TDM program","This project requires 5 TDM points"))</f>
        <v xml:space="preserve"> </v>
      </c>
      <c r="K58" s="99"/>
      <c r="L58" s="99"/>
      <c r="M58" s="99"/>
      <c r="N58" s="99"/>
      <c r="O58" s="99"/>
      <c r="P58" s="99"/>
    </row>
    <row r="59" spans="1:16" x14ac:dyDescent="0.25">
      <c r="A59" s="94" t="s">
        <v>17</v>
      </c>
      <c r="B59" s="94"/>
      <c r="C59" s="94"/>
      <c r="D59" s="91">
        <v>0</v>
      </c>
      <c r="E59" s="91"/>
      <c r="F59" s="91"/>
      <c r="G59" s="91"/>
      <c r="H59" s="91"/>
      <c r="I59" s="31"/>
      <c r="J59" s="99" t="str">
        <f>IF(A59="SELECT ONE (IF APPLICABLE)"," ",IF(AND(A59&lt;&gt;"SELECT ONE (IF APPLICABLE)",D59&lt;30001),"This project is exempt from the TDM program","This project requires 5 TDM points"))</f>
        <v xml:space="preserve"> </v>
      </c>
      <c r="K59" s="99"/>
      <c r="L59" s="99"/>
      <c r="M59" s="99"/>
      <c r="N59" s="99"/>
      <c r="O59" s="99"/>
      <c r="P59" s="99"/>
    </row>
    <row r="60" spans="1:16" x14ac:dyDescent="0.25">
      <c r="A60" s="43"/>
      <c r="B60" s="43"/>
      <c r="C60" s="33" t="s">
        <v>18</v>
      </c>
      <c r="D60" s="92">
        <f>SUM(D57:H59)</f>
        <v>0</v>
      </c>
      <c r="E60" s="92"/>
      <c r="F60" s="92"/>
      <c r="G60" s="92"/>
      <c r="H60" s="92"/>
      <c r="I60" s="34"/>
      <c r="J60" s="99" t="str">
        <f>IF(OR(J57="This project requires 5 TDM points",J58="This project requires 5 TDM points",J59="This project requires 5 TDM points"),5," ")</f>
        <v xml:space="preserve"> </v>
      </c>
      <c r="K60" s="99"/>
      <c r="L60" s="99"/>
      <c r="M60" s="99"/>
      <c r="N60" s="99"/>
      <c r="O60" s="99"/>
      <c r="P60" s="99"/>
    </row>
    <row r="61" spans="1:16" x14ac:dyDescent="0.25">
      <c r="A61" s="4"/>
      <c r="B61" s="4"/>
      <c r="C61" s="44"/>
      <c r="D61" s="44"/>
      <c r="E61" s="44"/>
      <c r="F61" s="44"/>
      <c r="G61" s="4"/>
      <c r="H61" s="4"/>
      <c r="I61" s="4"/>
      <c r="J61" s="4"/>
      <c r="K61" s="4"/>
      <c r="L61" s="4"/>
      <c r="M61" s="4"/>
      <c r="N61" s="4"/>
      <c r="O61" s="4"/>
      <c r="P61" s="4"/>
    </row>
    <row r="62" spans="1:16" x14ac:dyDescent="0.25">
      <c r="A62" s="18" t="s">
        <v>28</v>
      </c>
      <c r="B62" s="19"/>
      <c r="C62" s="19"/>
      <c r="D62" s="19"/>
      <c r="E62" s="19"/>
      <c r="F62" s="19"/>
      <c r="G62" s="19"/>
      <c r="H62" s="19"/>
      <c r="I62" s="19"/>
      <c r="J62" s="19"/>
      <c r="K62" s="19"/>
      <c r="L62" s="19"/>
      <c r="M62" s="19"/>
      <c r="N62" s="19"/>
      <c r="O62" s="19"/>
      <c r="P62" s="19"/>
    </row>
    <row r="63" spans="1:16" x14ac:dyDescent="0.25">
      <c r="A63" s="4"/>
      <c r="B63" s="4"/>
      <c r="C63" s="4"/>
      <c r="D63" s="4"/>
      <c r="E63" s="4"/>
      <c r="F63" s="4"/>
      <c r="G63" s="4"/>
      <c r="H63" s="4"/>
      <c r="I63" s="4"/>
      <c r="J63" s="4"/>
      <c r="K63" s="4"/>
      <c r="L63" s="4"/>
      <c r="M63" s="4"/>
      <c r="N63" s="4"/>
      <c r="O63" s="4"/>
      <c r="P63" s="4"/>
    </row>
    <row r="64" spans="1:16" ht="37.5" customHeight="1" x14ac:dyDescent="0.25">
      <c r="A64" s="89" t="s">
        <v>285</v>
      </c>
      <c r="B64" s="89"/>
      <c r="C64" s="89"/>
      <c r="D64" s="89"/>
      <c r="E64" s="89"/>
      <c r="F64" s="89"/>
      <c r="G64" s="89"/>
      <c r="H64" s="89"/>
      <c r="I64" s="89"/>
      <c r="J64" s="89"/>
      <c r="K64" s="89"/>
      <c r="L64" s="89"/>
      <c r="M64" s="89"/>
      <c r="N64" s="89"/>
      <c r="O64" s="89"/>
      <c r="P64" s="89"/>
    </row>
    <row r="65" spans="1:16" ht="18" customHeight="1" x14ac:dyDescent="0.25">
      <c r="A65" s="126" t="s">
        <v>293</v>
      </c>
      <c r="B65" s="73"/>
      <c r="C65" s="73"/>
      <c r="D65" s="73"/>
      <c r="E65" s="73"/>
      <c r="F65" s="73"/>
      <c r="G65" s="73"/>
      <c r="H65" s="73"/>
      <c r="I65" s="125"/>
      <c r="J65" s="75"/>
      <c r="K65" s="75"/>
      <c r="L65" s="75"/>
      <c r="M65" s="75"/>
      <c r="N65" s="75"/>
      <c r="O65" s="75"/>
      <c r="P65" s="75"/>
    </row>
    <row r="66" spans="1:16" x14ac:dyDescent="0.25">
      <c r="A66" s="14"/>
      <c r="B66" s="14"/>
      <c r="C66" s="14"/>
      <c r="D66" s="14"/>
      <c r="E66" s="14"/>
      <c r="F66" s="14"/>
      <c r="G66" s="14"/>
      <c r="H66" s="14"/>
      <c r="I66" s="14"/>
      <c r="J66" s="14"/>
      <c r="K66" s="14"/>
      <c r="L66" s="14"/>
      <c r="M66" s="14"/>
      <c r="N66" s="14"/>
      <c r="O66" s="14"/>
      <c r="P66" s="14"/>
    </row>
    <row r="67" spans="1:16" ht="24.75" x14ac:dyDescent="0.25">
      <c r="A67" s="14"/>
      <c r="B67" s="14"/>
      <c r="C67" s="14"/>
      <c r="D67" s="14"/>
      <c r="E67" s="14"/>
      <c r="F67" s="14"/>
      <c r="G67" s="14"/>
      <c r="H67" s="45" t="s">
        <v>29</v>
      </c>
      <c r="I67" s="45"/>
      <c r="J67" s="45" t="s">
        <v>30</v>
      </c>
      <c r="K67" s="45"/>
      <c r="L67" s="45" t="s">
        <v>31</v>
      </c>
      <c r="M67" s="45"/>
      <c r="N67" s="45" t="s">
        <v>32</v>
      </c>
      <c r="O67" s="45"/>
      <c r="P67" s="45" t="s">
        <v>33</v>
      </c>
    </row>
    <row r="68" spans="1:16" x14ac:dyDescent="0.25">
      <c r="A68" s="4"/>
      <c r="B68" s="46" t="s">
        <v>34</v>
      </c>
      <c r="C68" s="46"/>
      <c r="D68" s="46"/>
      <c r="E68" s="46"/>
      <c r="F68" s="46"/>
      <c r="G68" s="46"/>
      <c r="H68" s="46"/>
      <c r="I68" s="14"/>
      <c r="J68" s="47">
        <f>IF(J40=25,25,0)</f>
        <v>0</v>
      </c>
      <c r="K68" s="47"/>
      <c r="L68" s="47">
        <f>IF(J48=25,25,0)</f>
        <v>0</v>
      </c>
      <c r="M68" s="47"/>
      <c r="N68" s="47">
        <f>IF(J54=25,25,0)</f>
        <v>0</v>
      </c>
      <c r="O68" s="47"/>
      <c r="P68" s="47">
        <f>IF(J60=5,5,0)</f>
        <v>0</v>
      </c>
    </row>
    <row r="69" spans="1:16" ht="7.5" customHeight="1" x14ac:dyDescent="0.25">
      <c r="A69" s="4"/>
      <c r="B69" s="46"/>
      <c r="C69" s="46"/>
      <c r="D69" s="46"/>
      <c r="E69" s="46"/>
      <c r="F69" s="46"/>
      <c r="G69" s="46"/>
      <c r="H69" s="46"/>
      <c r="I69" s="14"/>
      <c r="J69" s="47"/>
      <c r="K69" s="47"/>
      <c r="L69" s="47"/>
      <c r="M69" s="47"/>
      <c r="N69" s="47"/>
      <c r="O69" s="47"/>
      <c r="P69" s="47"/>
    </row>
    <row r="70" spans="1:16" x14ac:dyDescent="0.25">
      <c r="A70" s="14"/>
      <c r="B70" s="29" t="s">
        <v>35</v>
      </c>
      <c r="C70" s="14"/>
      <c r="D70" s="14"/>
      <c r="E70" s="14"/>
      <c r="F70" s="14"/>
      <c r="G70" s="14"/>
      <c r="H70" s="47"/>
      <c r="I70" s="14"/>
      <c r="J70" s="14"/>
      <c r="K70" s="14"/>
      <c r="L70" s="47"/>
      <c r="M70" s="14"/>
      <c r="N70" s="47"/>
      <c r="O70" s="14"/>
      <c r="P70" s="47"/>
    </row>
    <row r="71" spans="1:16" x14ac:dyDescent="0.25">
      <c r="A71" s="14" t="s">
        <v>36</v>
      </c>
      <c r="B71" s="120" t="s">
        <v>37</v>
      </c>
      <c r="C71" s="120"/>
      <c r="D71" s="120"/>
      <c r="E71" s="120"/>
      <c r="F71" s="120"/>
      <c r="G71" s="120"/>
      <c r="H71" s="48" t="s">
        <v>38</v>
      </c>
      <c r="I71" s="14"/>
      <c r="J71" s="23">
        <v>0</v>
      </c>
      <c r="K71" s="14"/>
      <c r="L71" s="49" t="s">
        <v>39</v>
      </c>
      <c r="M71" s="14"/>
      <c r="N71" s="49" t="s">
        <v>39</v>
      </c>
      <c r="O71" s="14"/>
      <c r="P71" s="49" t="s">
        <v>39</v>
      </c>
    </row>
    <row r="72" spans="1:16" x14ac:dyDescent="0.25">
      <c r="A72" s="14"/>
      <c r="B72" s="14"/>
      <c r="C72" s="14"/>
      <c r="D72" s="14"/>
      <c r="E72" s="14"/>
      <c r="F72" s="14"/>
      <c r="G72" s="14"/>
      <c r="H72" s="47"/>
      <c r="I72" s="14"/>
      <c r="J72" s="14"/>
      <c r="K72" s="14"/>
      <c r="L72" s="14"/>
      <c r="M72" s="14"/>
      <c r="N72" s="14"/>
      <c r="O72" s="14"/>
      <c r="P72" s="14"/>
    </row>
    <row r="73" spans="1:16" x14ac:dyDescent="0.25">
      <c r="A73" s="14"/>
      <c r="B73" s="29" t="s">
        <v>40</v>
      </c>
      <c r="C73" s="14"/>
      <c r="D73" s="14"/>
      <c r="E73" s="14"/>
      <c r="F73" s="14"/>
      <c r="G73" s="14"/>
      <c r="H73" s="47"/>
      <c r="I73" s="14"/>
      <c r="J73" s="14"/>
      <c r="K73" s="14"/>
      <c r="L73" s="14"/>
      <c r="M73" s="14"/>
      <c r="N73" s="14"/>
      <c r="O73" s="14"/>
      <c r="P73" s="14"/>
    </row>
    <row r="74" spans="1:16" x14ac:dyDescent="0.25">
      <c r="A74" s="14" t="s">
        <v>41</v>
      </c>
      <c r="B74" s="120" t="s">
        <v>42</v>
      </c>
      <c r="C74" s="120"/>
      <c r="D74" s="120"/>
      <c r="E74" s="120"/>
      <c r="F74" s="120"/>
      <c r="G74" s="120"/>
      <c r="H74" s="48" t="s">
        <v>38</v>
      </c>
      <c r="I74" s="14"/>
      <c r="J74" s="23">
        <v>0</v>
      </c>
      <c r="K74" s="14"/>
      <c r="L74" s="23">
        <v>0</v>
      </c>
      <c r="M74" s="14"/>
      <c r="N74" s="23">
        <v>0</v>
      </c>
      <c r="O74" s="14"/>
      <c r="P74" s="23">
        <v>0</v>
      </c>
    </row>
    <row r="75" spans="1:16" x14ac:dyDescent="0.25">
      <c r="A75" s="14"/>
      <c r="B75" s="14"/>
      <c r="C75" s="14"/>
      <c r="D75" s="109" t="s">
        <v>280</v>
      </c>
      <c r="E75" s="109"/>
      <c r="F75" s="109"/>
      <c r="G75" s="109"/>
      <c r="H75" s="109"/>
      <c r="I75" s="14"/>
      <c r="J75" s="50">
        <f>1000*$D$40*J74</f>
        <v>0</v>
      </c>
      <c r="K75" s="51"/>
      <c r="L75" s="50">
        <f>1*L74*$D$48</f>
        <v>0</v>
      </c>
      <c r="M75" s="51"/>
      <c r="N75" s="50">
        <f>1*N74*$D$54</f>
        <v>0</v>
      </c>
      <c r="O75" s="51"/>
      <c r="P75" s="50">
        <f>1*P74*$D$60</f>
        <v>0</v>
      </c>
    </row>
    <row r="76" spans="1:16" x14ac:dyDescent="0.25">
      <c r="A76" s="40" t="s">
        <v>43</v>
      </c>
      <c r="B76" s="121" t="s">
        <v>44</v>
      </c>
      <c r="C76" s="121"/>
      <c r="D76" s="121"/>
      <c r="E76" s="121"/>
      <c r="F76" s="121"/>
      <c r="G76" s="121"/>
      <c r="H76" s="52" t="s">
        <v>38</v>
      </c>
      <c r="I76" s="40"/>
      <c r="J76" s="24">
        <v>0</v>
      </c>
      <c r="K76" s="40"/>
      <c r="L76" s="24">
        <v>0</v>
      </c>
      <c r="M76" s="40"/>
      <c r="N76" s="24">
        <v>0</v>
      </c>
      <c r="O76" s="2"/>
      <c r="P76" s="24">
        <v>0</v>
      </c>
    </row>
    <row r="77" spans="1:16" x14ac:dyDescent="0.25">
      <c r="A77" s="14"/>
      <c r="B77" s="14"/>
      <c r="C77" s="14"/>
      <c r="D77" s="110" t="s">
        <v>280</v>
      </c>
      <c r="E77" s="110"/>
      <c r="F77" s="110"/>
      <c r="G77" s="110"/>
      <c r="H77" s="110"/>
      <c r="I77" s="14"/>
      <c r="J77" s="50">
        <f>1000*$D$40*J76</f>
        <v>0</v>
      </c>
      <c r="K77" s="51"/>
      <c r="L77" s="50">
        <f>1*L76*$D$48</f>
        <v>0</v>
      </c>
      <c r="M77" s="51"/>
      <c r="N77" s="50">
        <f>1*N76*$D$54</f>
        <v>0</v>
      </c>
      <c r="O77" s="51"/>
      <c r="P77" s="50">
        <f>1*P76*$D$60</f>
        <v>0</v>
      </c>
    </row>
    <row r="78" spans="1:16" x14ac:dyDescent="0.25">
      <c r="A78" s="40" t="s">
        <v>45</v>
      </c>
      <c r="B78" s="120" t="s">
        <v>46</v>
      </c>
      <c r="C78" s="120"/>
      <c r="D78" s="120"/>
      <c r="E78" s="120"/>
      <c r="F78" s="120"/>
      <c r="G78" s="120"/>
      <c r="H78" s="53" t="s">
        <v>38</v>
      </c>
      <c r="I78" s="40"/>
      <c r="J78" s="24">
        <v>0</v>
      </c>
      <c r="K78" s="40"/>
      <c r="L78" s="24">
        <v>0</v>
      </c>
      <c r="M78" s="40"/>
      <c r="N78" s="24">
        <v>0</v>
      </c>
      <c r="O78" s="40"/>
      <c r="P78" s="24">
        <v>0</v>
      </c>
    </row>
    <row r="79" spans="1:16" x14ac:dyDescent="0.25">
      <c r="A79" s="14"/>
      <c r="B79" s="14"/>
      <c r="C79" s="14"/>
      <c r="D79" s="109" t="s">
        <v>280</v>
      </c>
      <c r="E79" s="109"/>
      <c r="F79" s="109"/>
      <c r="G79" s="109"/>
      <c r="H79" s="109"/>
      <c r="I79" s="14"/>
      <c r="J79" s="50">
        <f>1000*$D$40*J78</f>
        <v>0</v>
      </c>
      <c r="K79" s="51"/>
      <c r="L79" s="50">
        <f>1*L78*$D$48</f>
        <v>0</v>
      </c>
      <c r="M79" s="51"/>
      <c r="N79" s="50">
        <f>1*N78*$D$54</f>
        <v>0</v>
      </c>
      <c r="O79" s="51"/>
      <c r="P79" s="50">
        <f>1*P78*$D$60</f>
        <v>0</v>
      </c>
    </row>
    <row r="80" spans="1:16" x14ac:dyDescent="0.25">
      <c r="A80" s="40" t="s">
        <v>47</v>
      </c>
      <c r="B80" s="121" t="s">
        <v>48</v>
      </c>
      <c r="C80" s="121"/>
      <c r="D80" s="121"/>
      <c r="E80" s="121"/>
      <c r="F80" s="121"/>
      <c r="G80" s="40"/>
      <c r="H80" s="52" t="s">
        <v>38</v>
      </c>
      <c r="I80" s="40"/>
      <c r="J80" s="24">
        <v>0</v>
      </c>
      <c r="K80" s="40"/>
      <c r="L80" s="24">
        <v>0</v>
      </c>
      <c r="M80" s="40"/>
      <c r="N80" s="24">
        <v>0</v>
      </c>
      <c r="O80" s="40"/>
      <c r="P80" s="24">
        <v>0</v>
      </c>
    </row>
    <row r="81" spans="1:16" x14ac:dyDescent="0.25">
      <c r="A81" s="14"/>
      <c r="B81" s="14"/>
      <c r="C81" s="14"/>
      <c r="D81" s="111" t="s">
        <v>280</v>
      </c>
      <c r="E81" s="111"/>
      <c r="F81" s="111"/>
      <c r="G81" s="111"/>
      <c r="H81" s="111"/>
      <c r="I81" s="14"/>
      <c r="J81" s="50">
        <f>1000*$D$40*J80</f>
        <v>0</v>
      </c>
      <c r="K81" s="51"/>
      <c r="L81" s="50">
        <f>1*L80*$D$48</f>
        <v>0</v>
      </c>
      <c r="M81" s="51"/>
      <c r="N81" s="50">
        <f>1*N80*$D$54</f>
        <v>0</v>
      </c>
      <c r="O81" s="51"/>
      <c r="P81" s="50">
        <f>1*P80*$D$60</f>
        <v>0</v>
      </c>
    </row>
    <row r="82" spans="1:16" x14ac:dyDescent="0.25">
      <c r="A82" s="14"/>
      <c r="B82" s="14"/>
      <c r="C82" s="14"/>
      <c r="D82" s="14"/>
      <c r="E82" s="14"/>
      <c r="F82" s="14"/>
      <c r="G82" s="14"/>
      <c r="H82" s="47"/>
      <c r="I82" s="14"/>
      <c r="J82" s="14"/>
      <c r="K82" s="14"/>
      <c r="L82" s="14"/>
      <c r="M82" s="14"/>
      <c r="N82" s="14"/>
      <c r="O82" s="14"/>
      <c r="P82" s="14"/>
    </row>
    <row r="83" spans="1:16" x14ac:dyDescent="0.25">
      <c r="A83" s="14"/>
      <c r="B83" s="29" t="s">
        <v>49</v>
      </c>
      <c r="C83" s="14"/>
      <c r="D83" s="14"/>
      <c r="E83" s="14"/>
      <c r="F83" s="14"/>
      <c r="G83" s="14"/>
      <c r="H83" s="47"/>
      <c r="I83" s="14"/>
      <c r="J83" s="14"/>
      <c r="K83" s="14"/>
      <c r="L83" s="14"/>
      <c r="M83" s="14"/>
      <c r="N83" s="14"/>
      <c r="O83" s="14"/>
      <c r="P83" s="14"/>
    </row>
    <row r="84" spans="1:16" x14ac:dyDescent="0.25">
      <c r="A84" s="14" t="s">
        <v>50</v>
      </c>
      <c r="B84" s="124" t="s">
        <v>292</v>
      </c>
      <c r="C84" s="124"/>
      <c r="D84" s="124"/>
      <c r="E84" s="124"/>
      <c r="F84" s="124"/>
      <c r="G84" s="14"/>
      <c r="H84" s="47"/>
      <c r="I84" s="14"/>
      <c r="J84" s="20" t="s">
        <v>51</v>
      </c>
      <c r="K84" s="54"/>
      <c r="L84" s="20" t="s">
        <v>51</v>
      </c>
      <c r="M84" s="54"/>
      <c r="N84" s="20" t="s">
        <v>51</v>
      </c>
      <c r="O84" s="14"/>
      <c r="P84" s="55" t="s">
        <v>39</v>
      </c>
    </row>
    <row r="85" spans="1:16" x14ac:dyDescent="0.25">
      <c r="A85" s="40"/>
      <c r="B85" s="123" t="s">
        <v>52</v>
      </c>
      <c r="C85" s="123"/>
      <c r="D85" s="123"/>
      <c r="E85" s="123"/>
      <c r="F85" s="123"/>
      <c r="G85" s="123"/>
      <c r="H85" s="78"/>
      <c r="I85" s="40"/>
      <c r="J85" s="127">
        <f>D40</f>
        <v>0</v>
      </c>
      <c r="K85" s="56"/>
      <c r="L85" s="127">
        <f>D48</f>
        <v>0</v>
      </c>
      <c r="M85" s="56"/>
      <c r="N85" s="127">
        <f>D54</f>
        <v>0</v>
      </c>
      <c r="O85" s="56"/>
      <c r="P85" s="57" t="s">
        <v>39</v>
      </c>
    </row>
    <row r="86" spans="1:16" x14ac:dyDescent="0.25">
      <c r="A86" s="14"/>
      <c r="B86" s="123" t="s">
        <v>53</v>
      </c>
      <c r="C86" s="123"/>
      <c r="D86" s="123"/>
      <c r="E86" s="123"/>
      <c r="F86" s="123"/>
      <c r="G86" s="40"/>
      <c r="H86" s="78"/>
      <c r="I86" s="40"/>
      <c r="J86" s="58" t="str">
        <f>IF(J84="enter #","n/a",J84/J85)</f>
        <v>n/a</v>
      </c>
      <c r="K86" s="40"/>
      <c r="L86" s="58" t="str">
        <f>IF(L84="enter #","n/a",L84/L85*1000)</f>
        <v>n/a</v>
      </c>
      <c r="M86" s="40"/>
      <c r="N86" s="58" t="str">
        <f>IF(N84="enter #","n/a",N84/N85*1000)</f>
        <v>n/a</v>
      </c>
      <c r="O86" s="40"/>
      <c r="P86" s="57" t="s">
        <v>39</v>
      </c>
    </row>
    <row r="87" spans="1:16" x14ac:dyDescent="0.25">
      <c r="A87" s="14"/>
      <c r="B87" s="122" t="s">
        <v>54</v>
      </c>
      <c r="C87" s="122"/>
      <c r="D87" s="122"/>
      <c r="E87" s="122"/>
      <c r="F87" s="122"/>
      <c r="G87" s="59"/>
      <c r="H87" s="60" t="s">
        <v>55</v>
      </c>
      <c r="I87" s="59"/>
      <c r="J87" s="3">
        <v>0</v>
      </c>
      <c r="K87" s="59"/>
      <c r="L87" s="3">
        <v>0</v>
      </c>
      <c r="M87" s="59"/>
      <c r="N87" s="3">
        <v>0</v>
      </c>
      <c r="O87" s="59"/>
      <c r="P87" s="57" t="s">
        <v>39</v>
      </c>
    </row>
    <row r="88" spans="1:16" x14ac:dyDescent="0.25">
      <c r="A88" s="40" t="s">
        <v>56</v>
      </c>
      <c r="B88" s="122" t="s">
        <v>57</v>
      </c>
      <c r="C88" s="122"/>
      <c r="D88" s="122"/>
      <c r="E88" s="122"/>
      <c r="F88" s="122"/>
      <c r="G88" s="40"/>
      <c r="H88" s="52" t="s">
        <v>58</v>
      </c>
      <c r="I88" s="40"/>
      <c r="J88" s="24">
        <v>0</v>
      </c>
      <c r="K88" s="40"/>
      <c r="L88" s="24">
        <v>0</v>
      </c>
      <c r="M88" s="40"/>
      <c r="N88" s="24">
        <v>0</v>
      </c>
      <c r="O88" s="40"/>
      <c r="P88" s="61" t="s">
        <v>39</v>
      </c>
    </row>
    <row r="89" spans="1:16" x14ac:dyDescent="0.25">
      <c r="A89" s="40" t="s">
        <v>59</v>
      </c>
      <c r="B89" s="121" t="s">
        <v>60</v>
      </c>
      <c r="C89" s="121"/>
      <c r="D89" s="121"/>
      <c r="E89" s="121"/>
      <c r="F89" s="121"/>
      <c r="G89" s="40"/>
      <c r="H89" s="52" t="s">
        <v>58</v>
      </c>
      <c r="I89" s="40"/>
      <c r="J89" s="24">
        <v>0</v>
      </c>
      <c r="K89" s="40"/>
      <c r="L89" s="24">
        <v>0</v>
      </c>
      <c r="M89" s="40"/>
      <c r="N89" s="24">
        <v>0</v>
      </c>
      <c r="O89" s="40"/>
      <c r="P89" s="61" t="s">
        <v>39</v>
      </c>
    </row>
    <row r="90" spans="1:16" x14ac:dyDescent="0.25">
      <c r="A90" s="14"/>
      <c r="B90" s="14"/>
      <c r="C90" s="14"/>
      <c r="D90" s="14"/>
      <c r="E90" s="14"/>
      <c r="F90" s="14"/>
      <c r="G90" s="14"/>
      <c r="H90" s="30"/>
      <c r="I90" s="14"/>
      <c r="J90" s="14"/>
      <c r="K90" s="14"/>
      <c r="L90" s="14"/>
      <c r="M90" s="14"/>
      <c r="N90" s="14"/>
      <c r="O90" s="14"/>
      <c r="P90" s="14"/>
    </row>
    <row r="91" spans="1:16" x14ac:dyDescent="0.25">
      <c r="A91" s="14"/>
      <c r="B91" s="29" t="s">
        <v>61</v>
      </c>
      <c r="C91" s="14"/>
      <c r="D91" s="14"/>
      <c r="E91" s="14"/>
      <c r="F91" s="14"/>
      <c r="G91" s="14"/>
      <c r="H91" s="47"/>
      <c r="I91" s="14"/>
      <c r="J91" s="14"/>
      <c r="K91" s="14"/>
      <c r="L91" s="14"/>
      <c r="M91" s="14"/>
      <c r="N91" s="14"/>
      <c r="O91" s="14"/>
      <c r="P91" s="14"/>
    </row>
    <row r="92" spans="1:16" x14ac:dyDescent="0.25">
      <c r="A92" s="14" t="s">
        <v>62</v>
      </c>
      <c r="B92" s="117" t="s">
        <v>63</v>
      </c>
      <c r="C92" s="117"/>
      <c r="D92" s="117"/>
      <c r="E92" s="117"/>
      <c r="F92" s="117"/>
      <c r="G92" s="14"/>
      <c r="H92" s="48" t="s">
        <v>64</v>
      </c>
      <c r="I92" s="14"/>
      <c r="J92" s="23">
        <v>0</v>
      </c>
      <c r="K92" s="14"/>
      <c r="L92" s="49" t="s">
        <v>39</v>
      </c>
      <c r="M92" s="14"/>
      <c r="N92" s="49" t="s">
        <v>39</v>
      </c>
      <c r="O92" s="14"/>
      <c r="P92" s="49" t="s">
        <v>39</v>
      </c>
    </row>
    <row r="93" spans="1:16" x14ac:dyDescent="0.25">
      <c r="A93" s="40" t="s">
        <v>65</v>
      </c>
      <c r="B93" s="118" t="s">
        <v>66</v>
      </c>
      <c r="C93" s="118"/>
      <c r="D93" s="118"/>
      <c r="E93" s="118"/>
      <c r="F93" s="118"/>
      <c r="G93" s="40"/>
      <c r="H93" s="52" t="s">
        <v>58</v>
      </c>
      <c r="I93" s="40"/>
      <c r="J93" s="24">
        <v>0</v>
      </c>
      <c r="K93" s="40"/>
      <c r="L93" s="24">
        <v>0</v>
      </c>
      <c r="M93" s="40"/>
      <c r="N93" s="24">
        <v>0</v>
      </c>
      <c r="O93" s="40"/>
      <c r="P93" s="61" t="s">
        <v>39</v>
      </c>
    </row>
    <row r="94" spans="1:16" x14ac:dyDescent="0.25">
      <c r="A94" s="40" t="s">
        <v>67</v>
      </c>
      <c r="B94" s="118" t="s">
        <v>68</v>
      </c>
      <c r="C94" s="118"/>
      <c r="D94" s="118"/>
      <c r="E94" s="118"/>
      <c r="F94" s="118"/>
      <c r="G94" s="40"/>
      <c r="H94" s="52" t="s">
        <v>38</v>
      </c>
      <c r="I94" s="40"/>
      <c r="J94" s="24">
        <v>0</v>
      </c>
      <c r="K94" s="40"/>
      <c r="L94" s="24">
        <v>0</v>
      </c>
      <c r="M94" s="40"/>
      <c r="N94" s="24">
        <v>0</v>
      </c>
      <c r="O94" s="40"/>
      <c r="P94" s="61" t="s">
        <v>39</v>
      </c>
    </row>
    <row r="95" spans="1:16" x14ac:dyDescent="0.25">
      <c r="A95" s="40" t="s">
        <v>69</v>
      </c>
      <c r="B95" s="118" t="s">
        <v>70</v>
      </c>
      <c r="C95" s="118"/>
      <c r="D95" s="118"/>
      <c r="E95" s="118"/>
      <c r="F95" s="118"/>
      <c r="G95" s="40"/>
      <c r="H95" s="52" t="s">
        <v>58</v>
      </c>
      <c r="I95" s="40"/>
      <c r="J95" s="24">
        <v>0</v>
      </c>
      <c r="K95" s="40"/>
      <c r="L95" s="24">
        <v>0</v>
      </c>
      <c r="M95" s="40"/>
      <c r="N95" s="61" t="s">
        <v>39</v>
      </c>
      <c r="O95" s="40"/>
      <c r="P95" s="61" t="s">
        <v>39</v>
      </c>
    </row>
    <row r="96" spans="1:16" x14ac:dyDescent="0.25">
      <c r="A96" s="40" t="s">
        <v>71</v>
      </c>
      <c r="B96" s="118" t="s">
        <v>72</v>
      </c>
      <c r="C96" s="118"/>
      <c r="D96" s="118"/>
      <c r="E96" s="118"/>
      <c r="F96" s="118"/>
      <c r="G96" s="40"/>
      <c r="H96" s="62" t="s">
        <v>73</v>
      </c>
      <c r="I96" s="56"/>
      <c r="J96" s="62" t="s">
        <v>73</v>
      </c>
      <c r="K96" s="56"/>
      <c r="L96" s="62" t="s">
        <v>73</v>
      </c>
      <c r="M96" s="56"/>
      <c r="N96" s="62" t="s">
        <v>73</v>
      </c>
      <c r="O96" s="40"/>
      <c r="P96" s="61" t="s">
        <v>39</v>
      </c>
    </row>
    <row r="97" spans="1:16" x14ac:dyDescent="0.25">
      <c r="A97" s="40" t="s">
        <v>74</v>
      </c>
      <c r="B97" s="118" t="s">
        <v>75</v>
      </c>
      <c r="C97" s="118"/>
      <c r="D97" s="118"/>
      <c r="E97" s="118"/>
      <c r="F97" s="118"/>
      <c r="G97" s="40"/>
      <c r="H97" s="52" t="s">
        <v>76</v>
      </c>
      <c r="I97" s="40"/>
      <c r="J97" s="61" t="s">
        <v>39</v>
      </c>
      <c r="K97" s="40"/>
      <c r="L97" s="24">
        <v>0</v>
      </c>
      <c r="M97" s="40"/>
      <c r="N97" s="61" t="s">
        <v>39</v>
      </c>
      <c r="O97" s="40"/>
      <c r="P97" s="24">
        <v>0</v>
      </c>
    </row>
    <row r="98" spans="1:16" x14ac:dyDescent="0.25">
      <c r="A98" s="40" t="s">
        <v>77</v>
      </c>
      <c r="B98" s="118" t="s">
        <v>78</v>
      </c>
      <c r="C98" s="118"/>
      <c r="D98" s="118"/>
      <c r="E98" s="118"/>
      <c r="F98" s="118"/>
      <c r="G98" s="40"/>
      <c r="H98" s="52" t="s">
        <v>79</v>
      </c>
      <c r="I98" s="40"/>
      <c r="J98" s="24">
        <v>0</v>
      </c>
      <c r="K98" s="40"/>
      <c r="L98" s="24">
        <v>0</v>
      </c>
      <c r="M98" s="40"/>
      <c r="N98" s="24">
        <v>0</v>
      </c>
      <c r="O98" s="40"/>
      <c r="P98" s="24">
        <v>0</v>
      </c>
    </row>
    <row r="99" spans="1:16" x14ac:dyDescent="0.25">
      <c r="A99" s="40" t="s">
        <v>80</v>
      </c>
      <c r="B99" s="118" t="s">
        <v>81</v>
      </c>
      <c r="C99" s="118"/>
      <c r="D99" s="118"/>
      <c r="E99" s="118"/>
      <c r="F99" s="118"/>
      <c r="G99" s="40"/>
      <c r="H99" s="52" t="s">
        <v>38</v>
      </c>
      <c r="I99" s="40"/>
      <c r="J99" s="61" t="s">
        <v>39</v>
      </c>
      <c r="K99" s="40"/>
      <c r="L99" s="24">
        <v>0</v>
      </c>
      <c r="M99" s="40"/>
      <c r="N99" s="61" t="s">
        <v>39</v>
      </c>
      <c r="O99" s="40"/>
      <c r="P99" s="61" t="s">
        <v>39</v>
      </c>
    </row>
    <row r="100" spans="1:16" x14ac:dyDescent="0.25">
      <c r="A100" s="40" t="s">
        <v>82</v>
      </c>
      <c r="B100" s="118" t="s">
        <v>83</v>
      </c>
      <c r="C100" s="118"/>
      <c r="D100" s="118"/>
      <c r="E100" s="118"/>
      <c r="F100" s="118"/>
      <c r="G100" s="40"/>
      <c r="H100" s="52" t="s">
        <v>84</v>
      </c>
      <c r="I100" s="40"/>
      <c r="J100" s="24">
        <v>0</v>
      </c>
      <c r="K100" s="40"/>
      <c r="L100" s="24">
        <v>0</v>
      </c>
      <c r="M100" s="40"/>
      <c r="N100" s="24">
        <v>0</v>
      </c>
      <c r="O100" s="40"/>
      <c r="P100" s="61" t="s">
        <v>39</v>
      </c>
    </row>
    <row r="101" spans="1:16" x14ac:dyDescent="0.25">
      <c r="A101" s="40" t="s">
        <v>85</v>
      </c>
      <c r="B101" s="118" t="s">
        <v>86</v>
      </c>
      <c r="C101" s="118"/>
      <c r="D101" s="118"/>
      <c r="E101" s="118"/>
      <c r="F101" s="118"/>
      <c r="G101" s="40"/>
      <c r="H101" s="52" t="s">
        <v>58</v>
      </c>
      <c r="I101" s="40"/>
      <c r="J101" s="61" t="s">
        <v>39</v>
      </c>
      <c r="K101" s="40"/>
      <c r="L101" s="24">
        <v>0</v>
      </c>
      <c r="M101" s="40"/>
      <c r="N101" s="24">
        <v>0</v>
      </c>
      <c r="O101" s="40"/>
      <c r="P101" s="61" t="s">
        <v>39</v>
      </c>
    </row>
    <row r="102" spans="1:16" x14ac:dyDescent="0.25">
      <c r="A102" s="40" t="s">
        <v>87</v>
      </c>
      <c r="B102" s="118" t="s">
        <v>88</v>
      </c>
      <c r="C102" s="118"/>
      <c r="D102" s="118"/>
      <c r="E102" s="118"/>
      <c r="F102" s="118"/>
      <c r="G102" s="40"/>
      <c r="H102" s="52" t="s">
        <v>79</v>
      </c>
      <c r="I102" s="40"/>
      <c r="J102" s="24">
        <v>0</v>
      </c>
      <c r="K102" s="2"/>
      <c r="L102" s="24">
        <v>0</v>
      </c>
      <c r="M102" s="2"/>
      <c r="N102" s="24">
        <v>0</v>
      </c>
      <c r="O102" s="2"/>
      <c r="P102" s="24">
        <v>0</v>
      </c>
    </row>
    <row r="103" spans="1:16" x14ac:dyDescent="0.25">
      <c r="A103" s="40" t="s">
        <v>89</v>
      </c>
      <c r="B103" s="118" t="s">
        <v>90</v>
      </c>
      <c r="C103" s="118"/>
      <c r="D103" s="118"/>
      <c r="E103" s="118"/>
      <c r="F103" s="118"/>
      <c r="G103" s="40"/>
      <c r="H103" s="52" t="s">
        <v>76</v>
      </c>
      <c r="I103" s="40"/>
      <c r="J103" s="24">
        <v>0</v>
      </c>
      <c r="K103" s="40"/>
      <c r="L103" s="61" t="s">
        <v>39</v>
      </c>
      <c r="M103" s="40"/>
      <c r="N103" s="61" t="s">
        <v>39</v>
      </c>
      <c r="O103" s="40"/>
      <c r="P103" s="61" t="s">
        <v>39</v>
      </c>
    </row>
    <row r="104" spans="1:16" x14ac:dyDescent="0.25">
      <c r="A104" s="40" t="s">
        <v>91</v>
      </c>
      <c r="B104" s="118" t="s">
        <v>92</v>
      </c>
      <c r="C104" s="118"/>
      <c r="D104" s="118"/>
      <c r="E104" s="118"/>
      <c r="F104" s="118"/>
      <c r="G104" s="40"/>
      <c r="H104" s="52" t="s">
        <v>64</v>
      </c>
      <c r="I104" s="40"/>
      <c r="J104" s="24">
        <v>0</v>
      </c>
      <c r="K104" s="40"/>
      <c r="L104" s="24">
        <v>0</v>
      </c>
      <c r="M104" s="40"/>
      <c r="N104" s="61" t="s">
        <v>39</v>
      </c>
      <c r="O104" s="40"/>
      <c r="P104" s="24">
        <v>0</v>
      </c>
    </row>
    <row r="105" spans="1:16" x14ac:dyDescent="0.25">
      <c r="A105" s="40" t="s">
        <v>93</v>
      </c>
      <c r="B105" s="118" t="s">
        <v>94</v>
      </c>
      <c r="C105" s="118"/>
      <c r="D105" s="118"/>
      <c r="E105" s="118"/>
      <c r="F105" s="118"/>
      <c r="G105" s="40"/>
      <c r="H105" s="52" t="s">
        <v>38</v>
      </c>
      <c r="I105" s="40"/>
      <c r="J105" s="24">
        <v>0</v>
      </c>
      <c r="K105" s="40"/>
      <c r="L105" s="24">
        <v>0</v>
      </c>
      <c r="M105" s="40"/>
      <c r="N105" s="24">
        <v>0</v>
      </c>
      <c r="O105" s="40"/>
      <c r="P105" s="61" t="s">
        <v>39</v>
      </c>
    </row>
    <row r="106" spans="1:16" x14ac:dyDescent="0.25">
      <c r="A106" s="40" t="s">
        <v>95</v>
      </c>
      <c r="B106" s="118" t="s">
        <v>96</v>
      </c>
      <c r="C106" s="118"/>
      <c r="D106" s="118"/>
      <c r="E106" s="118"/>
      <c r="F106" s="118"/>
      <c r="G106" s="40"/>
      <c r="H106" s="52" t="s">
        <v>58</v>
      </c>
      <c r="I106" s="40"/>
      <c r="J106" s="24">
        <v>0</v>
      </c>
      <c r="K106" s="40"/>
      <c r="L106" s="24">
        <v>0</v>
      </c>
      <c r="M106" s="40"/>
      <c r="N106" s="24">
        <v>0</v>
      </c>
      <c r="O106" s="40"/>
      <c r="P106" s="61" t="s">
        <v>39</v>
      </c>
    </row>
    <row r="107" spans="1:16" x14ac:dyDescent="0.25">
      <c r="A107" s="40" t="s">
        <v>97</v>
      </c>
      <c r="B107" s="118" t="s">
        <v>98</v>
      </c>
      <c r="C107" s="118"/>
      <c r="D107" s="118"/>
      <c r="E107" s="118"/>
      <c r="F107" s="118"/>
      <c r="G107" s="40"/>
      <c r="H107" s="52" t="s">
        <v>58</v>
      </c>
      <c r="I107" s="40"/>
      <c r="J107" s="24">
        <v>0</v>
      </c>
      <c r="K107" s="40"/>
      <c r="L107" s="61" t="s">
        <v>39</v>
      </c>
      <c r="M107" s="40"/>
      <c r="N107" s="61" t="s">
        <v>39</v>
      </c>
      <c r="O107" s="40"/>
      <c r="P107" s="61" t="s">
        <v>39</v>
      </c>
    </row>
    <row r="108" spans="1:16" x14ac:dyDescent="0.25">
      <c r="A108" s="40" t="s">
        <v>99</v>
      </c>
      <c r="B108" s="118" t="s">
        <v>100</v>
      </c>
      <c r="C108" s="118"/>
      <c r="D108" s="118"/>
      <c r="E108" s="118"/>
      <c r="F108" s="118"/>
      <c r="G108" s="40"/>
      <c r="H108" s="52" t="s">
        <v>38</v>
      </c>
      <c r="I108" s="40"/>
      <c r="J108" s="24">
        <v>0</v>
      </c>
      <c r="K108" s="40"/>
      <c r="L108" s="24">
        <v>0</v>
      </c>
      <c r="M108" s="40"/>
      <c r="N108" s="24">
        <v>0</v>
      </c>
      <c r="O108" s="40"/>
      <c r="P108" s="61" t="s">
        <v>39</v>
      </c>
    </row>
    <row r="109" spans="1:16" x14ac:dyDescent="0.25">
      <c r="A109" s="40" t="s">
        <v>101</v>
      </c>
      <c r="B109" s="119" t="s">
        <v>102</v>
      </c>
      <c r="C109" s="119"/>
      <c r="D109" s="119"/>
      <c r="E109" s="119"/>
      <c r="F109" s="119"/>
      <c r="G109" s="40"/>
      <c r="H109" s="52" t="s">
        <v>58</v>
      </c>
      <c r="I109" s="40"/>
      <c r="J109" s="24">
        <v>0</v>
      </c>
      <c r="K109" s="40"/>
      <c r="L109" s="24">
        <v>0</v>
      </c>
      <c r="M109" s="40"/>
      <c r="N109" s="24">
        <v>0</v>
      </c>
      <c r="O109" s="40"/>
      <c r="P109" s="61" t="s">
        <v>39</v>
      </c>
    </row>
    <row r="110" spans="1:16" x14ac:dyDescent="0.25">
      <c r="A110" s="14"/>
      <c r="B110" s="14"/>
      <c r="C110" s="14"/>
      <c r="D110" s="14"/>
      <c r="E110" s="14"/>
      <c r="F110" s="14"/>
      <c r="G110" s="14"/>
      <c r="H110" s="14"/>
      <c r="I110" s="14"/>
      <c r="J110" s="14"/>
      <c r="K110" s="14"/>
      <c r="L110" s="14"/>
      <c r="M110" s="14"/>
      <c r="N110" s="14"/>
      <c r="O110" s="14"/>
      <c r="P110" s="14"/>
    </row>
    <row r="111" spans="1:16" ht="25.5" customHeight="1" x14ac:dyDescent="0.25">
      <c r="A111" s="85" t="s">
        <v>103</v>
      </c>
      <c r="B111" s="85"/>
      <c r="C111" s="85"/>
      <c r="D111" s="85"/>
      <c r="E111" s="85"/>
      <c r="F111" s="85"/>
      <c r="G111" s="85"/>
      <c r="H111" s="85"/>
      <c r="I111" s="85"/>
      <c r="J111" s="85"/>
      <c r="K111" s="85"/>
      <c r="L111" s="85"/>
      <c r="M111" s="85"/>
      <c r="N111" s="85"/>
      <c r="O111" s="85"/>
      <c r="P111" s="85"/>
    </row>
    <row r="112" spans="1:16" ht="15" customHeight="1" x14ac:dyDescent="0.25">
      <c r="A112" s="63"/>
      <c r="B112" s="14"/>
      <c r="C112" s="14"/>
      <c r="D112" s="14"/>
      <c r="E112" s="14"/>
      <c r="F112" s="14"/>
      <c r="G112" s="14"/>
      <c r="H112" s="14"/>
      <c r="I112" s="14"/>
      <c r="J112" s="14"/>
      <c r="K112" s="14"/>
      <c r="L112" s="14"/>
      <c r="M112" s="14"/>
      <c r="N112" s="14"/>
      <c r="O112" s="14"/>
      <c r="P112" s="14"/>
    </row>
    <row r="113" spans="1:16" x14ac:dyDescent="0.25">
      <c r="A113" s="120" t="s">
        <v>104</v>
      </c>
      <c r="B113" s="120"/>
      <c r="C113" s="14"/>
      <c r="D113" s="14"/>
      <c r="E113" s="14"/>
      <c r="F113" s="14"/>
      <c r="G113" s="14"/>
      <c r="H113" s="14"/>
      <c r="I113" s="14"/>
      <c r="J113" s="14"/>
      <c r="K113" s="14"/>
      <c r="L113" s="14"/>
      <c r="M113" s="14"/>
      <c r="N113" s="14"/>
      <c r="O113" s="14"/>
      <c r="P113" s="14"/>
    </row>
    <row r="114" spans="1:16" ht="10.5" customHeight="1" x14ac:dyDescent="0.25">
      <c r="A114" s="64" t="s">
        <v>105</v>
      </c>
      <c r="B114" s="4"/>
      <c r="C114" s="4"/>
      <c r="D114" s="4"/>
      <c r="E114" s="4"/>
      <c r="F114" s="4"/>
      <c r="G114" s="4"/>
      <c r="H114" s="4"/>
      <c r="I114" s="4"/>
      <c r="J114" s="4"/>
      <c r="K114" s="4"/>
      <c r="L114" s="4"/>
      <c r="M114" s="4"/>
      <c r="N114" s="4"/>
      <c r="O114" s="4"/>
      <c r="P114" s="4"/>
    </row>
    <row r="115" spans="1:16" ht="4.5" customHeight="1" x14ac:dyDescent="0.25">
      <c r="A115" s="65"/>
      <c r="B115" s="4"/>
      <c r="C115" s="4"/>
      <c r="D115" s="4"/>
      <c r="E115" s="4"/>
      <c r="F115" s="4"/>
      <c r="G115" s="4"/>
      <c r="H115" s="4"/>
      <c r="I115" s="4"/>
      <c r="J115" s="4"/>
      <c r="K115" s="4"/>
      <c r="L115" s="4"/>
      <c r="M115" s="4"/>
      <c r="N115" s="4"/>
      <c r="O115" s="4"/>
      <c r="P115" s="4"/>
    </row>
    <row r="116" spans="1:16" ht="26.25" customHeight="1" x14ac:dyDescent="0.25">
      <c r="A116" s="86" t="s">
        <v>12</v>
      </c>
      <c r="B116" s="86"/>
      <c r="C116" s="86"/>
      <c r="D116" s="86"/>
      <c r="E116" s="86"/>
      <c r="F116" s="86"/>
      <c r="G116" s="86"/>
      <c r="H116" s="86"/>
      <c r="I116" s="86"/>
      <c r="J116" s="86"/>
      <c r="K116" s="86"/>
      <c r="L116" s="86"/>
      <c r="M116" s="86"/>
      <c r="N116" s="86"/>
      <c r="O116" s="86"/>
      <c r="P116" s="86"/>
    </row>
    <row r="117" spans="1:16" ht="26.25" customHeight="1" x14ac:dyDescent="0.25">
      <c r="A117" s="86" t="s">
        <v>12</v>
      </c>
      <c r="B117" s="86"/>
      <c r="C117" s="86"/>
      <c r="D117" s="86"/>
      <c r="E117" s="86"/>
      <c r="F117" s="86"/>
      <c r="G117" s="86"/>
      <c r="H117" s="86"/>
      <c r="I117" s="86"/>
      <c r="J117" s="86"/>
      <c r="K117" s="86"/>
      <c r="L117" s="86"/>
      <c r="M117" s="86"/>
      <c r="N117" s="86"/>
      <c r="O117" s="86"/>
      <c r="P117" s="86"/>
    </row>
    <row r="118" spans="1:16" x14ac:dyDescent="0.25">
      <c r="A118" s="4"/>
      <c r="B118" s="66"/>
      <c r="C118" s="4"/>
      <c r="D118" s="4"/>
      <c r="E118" s="4"/>
      <c r="F118" s="4"/>
      <c r="G118" s="4"/>
      <c r="H118" s="4"/>
      <c r="I118" s="4"/>
      <c r="J118" s="4"/>
      <c r="K118" s="4"/>
      <c r="L118" s="4"/>
      <c r="M118" s="4"/>
      <c r="N118" s="4"/>
      <c r="O118" s="4"/>
      <c r="P118" s="4"/>
    </row>
    <row r="119" spans="1:16" x14ac:dyDescent="0.25">
      <c r="A119" s="4"/>
      <c r="B119" s="100" t="s">
        <v>106</v>
      </c>
      <c r="C119" s="100"/>
      <c r="D119" s="100"/>
      <c r="E119" s="100"/>
      <c r="F119" s="100"/>
      <c r="G119" s="100"/>
      <c r="H119" s="100"/>
      <c r="I119" s="14"/>
      <c r="J119" s="77" t="str">
        <f>J40</f>
        <v xml:space="preserve"> </v>
      </c>
      <c r="K119" s="77"/>
      <c r="L119" s="77" t="str">
        <f>J48</f>
        <v xml:space="preserve"> </v>
      </c>
      <c r="M119" s="77"/>
      <c r="N119" s="77" t="str">
        <f>J54</f>
        <v xml:space="preserve"> </v>
      </c>
      <c r="O119" s="77"/>
      <c r="P119" s="77" t="str">
        <f>J60</f>
        <v xml:space="preserve"> </v>
      </c>
    </row>
    <row r="120" spans="1:16" x14ac:dyDescent="0.25">
      <c r="A120" s="4"/>
      <c r="B120" s="100" t="s">
        <v>107</v>
      </c>
      <c r="C120" s="100"/>
      <c r="D120" s="100"/>
      <c r="E120" s="100"/>
      <c r="F120" s="100"/>
      <c r="G120" s="100"/>
      <c r="H120" s="100"/>
      <c r="I120" s="14"/>
      <c r="J120" s="77">
        <f>SUM(J71,J74,J76,J78,J80,J87:J109)</f>
        <v>0</v>
      </c>
      <c r="K120" s="77"/>
      <c r="L120" s="77">
        <f>SUM(L74,L76,L78,L80,L87:L109)</f>
        <v>0</v>
      </c>
      <c r="M120" s="77"/>
      <c r="N120" s="77">
        <f>SUM(N74,N76,N78,N80,N87:N109)</f>
        <v>0</v>
      </c>
      <c r="O120" s="77"/>
      <c r="P120" s="77">
        <f>SUM(P74,P76,P78,P80,P87:P109)</f>
        <v>0</v>
      </c>
    </row>
    <row r="121" spans="1:16" x14ac:dyDescent="0.25">
      <c r="A121" s="4"/>
      <c r="B121" s="46"/>
      <c r="C121" s="14"/>
      <c r="D121" s="14"/>
      <c r="E121" s="14"/>
      <c r="F121" s="14"/>
      <c r="G121" s="14"/>
      <c r="H121" s="14"/>
      <c r="I121" s="14"/>
      <c r="J121" s="67" t="str">
        <f>IF(J119=" "," ",IF(J120&lt;J119,"Incomplete","Complete "))</f>
        <v xml:space="preserve"> </v>
      </c>
      <c r="K121" s="67"/>
      <c r="L121" s="67" t="str">
        <f>IF(L119=" "," ",IF(L120&lt;L119,"Incomplete","Complete "))</f>
        <v xml:space="preserve"> </v>
      </c>
      <c r="M121" s="67"/>
      <c r="N121" s="67" t="str">
        <f>IF(N119=" "," ",IF(N120&lt;N119,"Incomplete","Complete "))</f>
        <v xml:space="preserve"> </v>
      </c>
      <c r="O121" s="67"/>
      <c r="P121" s="67" t="str">
        <f>IF(P119=" "," ",IF(P120&lt;P119,"Incomplete","Complete "))</f>
        <v xml:space="preserve"> </v>
      </c>
    </row>
    <row r="122" spans="1:16" x14ac:dyDescent="0.25">
      <c r="A122" s="4"/>
      <c r="B122" s="68"/>
      <c r="C122" s="4"/>
      <c r="D122" s="4"/>
      <c r="E122" s="4"/>
      <c r="F122" s="4"/>
      <c r="G122" s="4"/>
      <c r="H122" s="4"/>
      <c r="I122" s="4"/>
      <c r="J122" s="4"/>
      <c r="K122" s="4"/>
      <c r="L122" s="4"/>
      <c r="M122" s="4"/>
      <c r="N122" s="4"/>
      <c r="O122" s="4"/>
      <c r="P122" s="4"/>
    </row>
    <row r="123" spans="1:16" x14ac:dyDescent="0.25">
      <c r="A123" s="128" t="s">
        <v>108</v>
      </c>
      <c r="B123" s="128"/>
      <c r="C123" s="128"/>
      <c r="D123" s="128"/>
      <c r="E123" s="128"/>
      <c r="F123" s="128"/>
      <c r="G123" s="128"/>
      <c r="H123" s="128"/>
      <c r="I123" s="128"/>
      <c r="J123" s="128"/>
      <c r="K123" s="128"/>
      <c r="L123" s="128"/>
      <c r="M123" s="128"/>
      <c r="N123" s="128"/>
      <c r="O123" s="128"/>
      <c r="P123" s="128"/>
    </row>
    <row r="124" spans="1:16" ht="27.75" customHeight="1" x14ac:dyDescent="0.25">
      <c r="A124" s="95" t="s">
        <v>109</v>
      </c>
      <c r="B124" s="95"/>
      <c r="C124" s="96" t="s">
        <v>110</v>
      </c>
      <c r="D124" s="96"/>
      <c r="E124" s="96"/>
      <c r="F124" s="96"/>
      <c r="G124" s="96"/>
      <c r="H124" s="96"/>
      <c r="I124" s="96"/>
      <c r="J124" s="96"/>
      <c r="K124" s="96"/>
      <c r="L124" s="96"/>
      <c r="M124" s="96"/>
      <c r="N124" s="96"/>
      <c r="O124" s="96"/>
      <c r="P124" s="96"/>
    </row>
    <row r="125" spans="1:16" ht="27.75" customHeight="1" x14ac:dyDescent="0.25">
      <c r="A125" s="84" t="s">
        <v>111</v>
      </c>
      <c r="B125" s="84"/>
      <c r="C125" s="84"/>
      <c r="D125" s="81" t="s">
        <v>110</v>
      </c>
      <c r="E125" s="81"/>
      <c r="F125" s="81"/>
      <c r="G125" s="81"/>
      <c r="H125" s="81"/>
      <c r="I125" s="81"/>
      <c r="J125" s="81"/>
      <c r="K125" s="81"/>
      <c r="L125" s="81"/>
      <c r="M125" s="81"/>
      <c r="N125" s="81"/>
      <c r="O125" s="81"/>
      <c r="P125" s="81"/>
    </row>
    <row r="126" spans="1:16" ht="27.75" customHeight="1" x14ac:dyDescent="0.25">
      <c r="A126" s="84" t="s">
        <v>112</v>
      </c>
      <c r="B126" s="84"/>
      <c r="C126" s="84"/>
      <c r="D126" s="81" t="s">
        <v>110</v>
      </c>
      <c r="E126" s="81"/>
      <c r="F126" s="81"/>
      <c r="G126" s="81"/>
      <c r="H126" s="81"/>
      <c r="I126" s="81"/>
      <c r="J126" s="81"/>
      <c r="K126" s="81"/>
      <c r="L126" s="81"/>
      <c r="M126" s="81"/>
      <c r="N126" s="81"/>
      <c r="O126" s="81"/>
      <c r="P126" s="81"/>
    </row>
    <row r="127" spans="1:16" ht="27.75" customHeight="1" thickBot="1" x14ac:dyDescent="0.3">
      <c r="A127" s="97" t="s">
        <v>113</v>
      </c>
      <c r="B127" s="97"/>
      <c r="C127" s="82" t="s">
        <v>110</v>
      </c>
      <c r="D127" s="82"/>
      <c r="E127" s="82"/>
      <c r="F127" s="82"/>
      <c r="G127" s="83"/>
      <c r="H127" s="69" t="s">
        <v>114</v>
      </c>
      <c r="I127" s="82" t="s">
        <v>110</v>
      </c>
      <c r="J127" s="82"/>
      <c r="K127" s="82"/>
      <c r="L127" s="82"/>
      <c r="M127" s="82"/>
      <c r="N127" s="82"/>
      <c r="O127" s="82"/>
      <c r="P127" s="82"/>
    </row>
    <row r="128" spans="1:16" ht="27.75" customHeight="1" thickTop="1" x14ac:dyDescent="0.25">
      <c r="A128" s="80" t="s">
        <v>115</v>
      </c>
      <c r="B128" s="80"/>
      <c r="C128" s="80"/>
      <c r="D128" s="98" t="s">
        <v>110</v>
      </c>
      <c r="E128" s="98"/>
      <c r="F128" s="98"/>
      <c r="G128" s="98"/>
      <c r="H128" s="98"/>
      <c r="I128" s="98"/>
      <c r="J128" s="98"/>
      <c r="K128" s="98"/>
      <c r="L128" s="98"/>
      <c r="M128" s="98"/>
      <c r="N128" s="98"/>
      <c r="O128" s="98"/>
      <c r="P128" s="98"/>
    </row>
    <row r="129" spans="1:16" ht="27.75" customHeight="1" thickBot="1" x14ac:dyDescent="0.3">
      <c r="A129" s="97" t="s">
        <v>116</v>
      </c>
      <c r="B129" s="97"/>
      <c r="C129" s="82" t="s">
        <v>110</v>
      </c>
      <c r="D129" s="82"/>
      <c r="E129" s="82"/>
      <c r="F129" s="82"/>
      <c r="G129" s="83"/>
      <c r="H129" s="69" t="s">
        <v>114</v>
      </c>
      <c r="I129" s="82" t="s">
        <v>110</v>
      </c>
      <c r="J129" s="82"/>
      <c r="K129" s="82"/>
      <c r="L129" s="82"/>
      <c r="M129" s="82"/>
      <c r="N129" s="82"/>
      <c r="O129" s="82"/>
      <c r="P129" s="82"/>
    </row>
    <row r="130" spans="1:16" ht="27.75" customHeight="1" thickTop="1" x14ac:dyDescent="0.25">
      <c r="A130" s="80" t="s">
        <v>117</v>
      </c>
      <c r="B130" s="80"/>
      <c r="C130" s="80"/>
      <c r="D130" s="80"/>
      <c r="E130" s="70"/>
      <c r="F130" s="98" t="s">
        <v>110</v>
      </c>
      <c r="G130" s="98"/>
      <c r="H130" s="98"/>
      <c r="I130" s="98"/>
      <c r="J130" s="98"/>
      <c r="K130" s="98"/>
      <c r="L130" s="98"/>
      <c r="M130" s="98"/>
      <c r="N130" s="98"/>
      <c r="O130" s="98"/>
      <c r="P130" s="98"/>
    </row>
    <row r="131" spans="1:16" ht="27.75" customHeight="1" x14ac:dyDescent="0.25">
      <c r="A131" s="84" t="s">
        <v>118</v>
      </c>
      <c r="B131" s="84"/>
      <c r="C131" s="81" t="s">
        <v>110</v>
      </c>
      <c r="D131" s="81"/>
      <c r="E131" s="81"/>
      <c r="F131" s="81"/>
      <c r="G131" s="93"/>
      <c r="H131" s="71" t="s">
        <v>114</v>
      </c>
      <c r="I131" s="81" t="s">
        <v>110</v>
      </c>
      <c r="J131" s="81"/>
      <c r="K131" s="81"/>
      <c r="L131" s="81"/>
      <c r="M131" s="81"/>
      <c r="N131" s="81"/>
      <c r="O131" s="81"/>
      <c r="P131" s="81"/>
    </row>
    <row r="132" spans="1:16" x14ac:dyDescent="0.25">
      <c r="A132" s="66"/>
      <c r="B132" s="66"/>
      <c r="C132" s="66"/>
      <c r="D132" s="66"/>
      <c r="E132" s="66"/>
      <c r="F132" s="66"/>
      <c r="G132" s="66"/>
      <c r="H132" s="66"/>
      <c r="I132" s="72"/>
      <c r="J132" s="72"/>
      <c r="K132" s="72"/>
      <c r="L132" s="72"/>
      <c r="M132" s="72"/>
      <c r="N132" s="72"/>
      <c r="O132" s="72"/>
      <c r="P132" s="72"/>
    </row>
  </sheetData>
  <sheetProtection algorithmName="SHA-512" hashValue="P4s5CH0uBcYONeXcN/uY8obrXGRSIfUpNRgxoER/wJZGm22d50FVTRVgc7k74Q8ilfLgi75LxQtvEaA9wFhwGw==" saltValue="MeQkkG2ZdEFNdxgsVAY8ug==" spinCount="100000" sheet="1" objects="1" scenarios="1"/>
  <mergeCells count="127">
    <mergeCell ref="B74:G74"/>
    <mergeCell ref="B71:G71"/>
    <mergeCell ref="A123:P123"/>
    <mergeCell ref="B89:F89"/>
    <mergeCell ref="B88:F88"/>
    <mergeCell ref="B87:F87"/>
    <mergeCell ref="B86:F86"/>
    <mergeCell ref="B85:G85"/>
    <mergeCell ref="B84:F84"/>
    <mergeCell ref="B80:F80"/>
    <mergeCell ref="B78:G78"/>
    <mergeCell ref="B76:G76"/>
    <mergeCell ref="A34:P34"/>
    <mergeCell ref="D40:H40"/>
    <mergeCell ref="D75:H75"/>
    <mergeCell ref="D77:H77"/>
    <mergeCell ref="D79:H79"/>
    <mergeCell ref="D81:H81"/>
    <mergeCell ref="C2:N2"/>
    <mergeCell ref="J39:P39"/>
    <mergeCell ref="J40:P40"/>
    <mergeCell ref="J45:P45"/>
    <mergeCell ref="J46:P46"/>
    <mergeCell ref="J37:P37"/>
    <mergeCell ref="J36:P36"/>
    <mergeCell ref="J38:P38"/>
    <mergeCell ref="A32:P32"/>
    <mergeCell ref="A35:P35"/>
    <mergeCell ref="A27:C27"/>
    <mergeCell ref="C4:P4"/>
    <mergeCell ref="A28:P30"/>
    <mergeCell ref="J44:P44"/>
    <mergeCell ref="A46:C46"/>
    <mergeCell ref="A36:B36"/>
    <mergeCell ref="D36:H36"/>
    <mergeCell ref="D27:P27"/>
    <mergeCell ref="A6:P6"/>
    <mergeCell ref="A130:D130"/>
    <mergeCell ref="A131:B131"/>
    <mergeCell ref="A129:B129"/>
    <mergeCell ref="A33:P33"/>
    <mergeCell ref="A51:C51"/>
    <mergeCell ref="A52:C52"/>
    <mergeCell ref="A53:C53"/>
    <mergeCell ref="A57:C57"/>
    <mergeCell ref="A55:P55"/>
    <mergeCell ref="A49:P49"/>
    <mergeCell ref="A41:P41"/>
    <mergeCell ref="D42:H42"/>
    <mergeCell ref="D50:H50"/>
    <mergeCell ref="D128:P128"/>
    <mergeCell ref="I127:P127"/>
    <mergeCell ref="J47:P47"/>
    <mergeCell ref="A47:C47"/>
    <mergeCell ref="J56:P56"/>
    <mergeCell ref="J60:P60"/>
    <mergeCell ref="J51:P51"/>
    <mergeCell ref="J52:P52"/>
    <mergeCell ref="J53:P53"/>
    <mergeCell ref="J54:P54"/>
    <mergeCell ref="A8:P8"/>
    <mergeCell ref="A14:P14"/>
    <mergeCell ref="A117:P117"/>
    <mergeCell ref="B119:H119"/>
    <mergeCell ref="J48:P48"/>
    <mergeCell ref="A23:P23"/>
    <mergeCell ref="A7:D7"/>
    <mergeCell ref="K17:P17"/>
    <mergeCell ref="B94:F94"/>
    <mergeCell ref="B95:F95"/>
    <mergeCell ref="B96:F96"/>
    <mergeCell ref="B97:F97"/>
    <mergeCell ref="B98:F98"/>
    <mergeCell ref="A37:C37"/>
    <mergeCell ref="A38:C38"/>
    <mergeCell ref="A39:C39"/>
    <mergeCell ref="A45:C45"/>
    <mergeCell ref="D37:H37"/>
    <mergeCell ref="D38:H38"/>
    <mergeCell ref="D39:H39"/>
    <mergeCell ref="D57:H57"/>
    <mergeCell ref="D56:H56"/>
    <mergeCell ref="J50:P50"/>
    <mergeCell ref="J57:P57"/>
    <mergeCell ref="A64:P64"/>
    <mergeCell ref="D51:H51"/>
    <mergeCell ref="D52:H52"/>
    <mergeCell ref="D53:H53"/>
    <mergeCell ref="D54:H54"/>
    <mergeCell ref="C131:G131"/>
    <mergeCell ref="C129:G129"/>
    <mergeCell ref="D59:H59"/>
    <mergeCell ref="A58:C58"/>
    <mergeCell ref="A59:C59"/>
    <mergeCell ref="A124:B124"/>
    <mergeCell ref="C124:P124"/>
    <mergeCell ref="D126:P126"/>
    <mergeCell ref="A127:B127"/>
    <mergeCell ref="I131:P131"/>
    <mergeCell ref="F130:P130"/>
    <mergeCell ref="I129:P129"/>
    <mergeCell ref="D58:H58"/>
    <mergeCell ref="J58:P58"/>
    <mergeCell ref="J59:P59"/>
    <mergeCell ref="D60:H60"/>
    <mergeCell ref="B120:H120"/>
    <mergeCell ref="B92:F92"/>
    <mergeCell ref="B93:F93"/>
    <mergeCell ref="A128:C128"/>
    <mergeCell ref="D125:P125"/>
    <mergeCell ref="C127:G127"/>
    <mergeCell ref="A126:C126"/>
    <mergeCell ref="A125:C125"/>
    <mergeCell ref="B109:F109"/>
    <mergeCell ref="B104:F104"/>
    <mergeCell ref="B105:F105"/>
    <mergeCell ref="B106:F106"/>
    <mergeCell ref="B107:F107"/>
    <mergeCell ref="B108:F108"/>
    <mergeCell ref="B99:F99"/>
    <mergeCell ref="B100:F100"/>
    <mergeCell ref="B101:F101"/>
    <mergeCell ref="B102:F102"/>
    <mergeCell ref="B103:F103"/>
    <mergeCell ref="A111:P111"/>
    <mergeCell ref="A116:P116"/>
    <mergeCell ref="A113:B113"/>
  </mergeCells>
  <conditionalFormatting sqref="J121">
    <cfRule type="containsText" dxfId="15" priority="25" operator="containsText" text="Complete ">
      <formula>NOT(ISERROR(SEARCH("Complete ",J121)))</formula>
    </cfRule>
    <cfRule type="cellIs" dxfId="14" priority="26" operator="equal">
      <formula>"Complete"</formula>
    </cfRule>
    <cfRule type="containsText" dxfId="13" priority="28" operator="containsText" text="Incomplete">
      <formula>NOT(ISERROR(SEARCH("Incomplete",J121)))</formula>
    </cfRule>
  </conditionalFormatting>
  <conditionalFormatting sqref="L121">
    <cfRule type="containsText" dxfId="12" priority="13" operator="containsText" text="Complete ">
      <formula>NOT(ISERROR(SEARCH("Complete ",L121)))</formula>
    </cfRule>
    <cfRule type="cellIs" dxfId="11" priority="14" operator="equal">
      <formula>"Complete"</formula>
    </cfRule>
    <cfRule type="containsText" dxfId="10" priority="15" operator="containsText" text="Incomplete">
      <formula>NOT(ISERROR(SEARCH("Incomplete",L121)))</formula>
    </cfRule>
  </conditionalFormatting>
  <conditionalFormatting sqref="N121">
    <cfRule type="containsText" dxfId="9" priority="10" operator="containsText" text="Complete ">
      <formula>NOT(ISERROR(SEARCH("Complete ",N121)))</formula>
    </cfRule>
    <cfRule type="cellIs" dxfId="8" priority="11" operator="equal">
      <formula>"Complete"</formula>
    </cfRule>
    <cfRule type="containsText" dxfId="7" priority="12" operator="containsText" text="Incomplete">
      <formula>NOT(ISERROR(SEARCH("Incomplete",N121)))</formula>
    </cfRule>
  </conditionalFormatting>
  <conditionalFormatting sqref="P121">
    <cfRule type="containsText" dxfId="6" priority="7" operator="containsText" text="Complete ">
      <formula>NOT(ISERROR(SEARCH("Complete ",P121)))</formula>
    </cfRule>
    <cfRule type="cellIs" dxfId="5" priority="8" operator="equal">
      <formula>"Complete"</formula>
    </cfRule>
    <cfRule type="containsText" dxfId="4" priority="9" operator="containsText" text="Incomplete">
      <formula>NOT(ISERROR(SEARCH("Incomplete",P121)))</formula>
    </cfRule>
  </conditionalFormatting>
  <conditionalFormatting sqref="J68">
    <cfRule type="cellIs" dxfId="3" priority="6" operator="greaterThan">
      <formula>0</formula>
    </cfRule>
  </conditionalFormatting>
  <conditionalFormatting sqref="L68">
    <cfRule type="cellIs" dxfId="2" priority="3" operator="greaterThan">
      <formula>0</formula>
    </cfRule>
  </conditionalFormatting>
  <conditionalFormatting sqref="N68">
    <cfRule type="cellIs" dxfId="1" priority="2" operator="greaterThan">
      <formula>0</formula>
    </cfRule>
  </conditionalFormatting>
  <conditionalFormatting sqref="P68">
    <cfRule type="cellIs" dxfId="0" priority="1" operator="greaterThan">
      <formula>0</formula>
    </cfRule>
  </conditionalFormatting>
  <dataValidations count="9">
    <dataValidation allowBlank="1" showInputMessage="1" showErrorMessage="1" prompt="APPLICANT NAME" sqref="C124:P124" xr:uid="{47E8A570-6262-489D-ACCB-744A26C09688}"/>
    <dataValidation type="list" allowBlank="1" showInputMessage="1" showErrorMessage="1" sqref="J71 J94 N105 J105 J108 N108 L94 L99 L105 L108 N94 P80 L80 N80 J74 L74 N74 P74 P76 J76 N76 L76 L78 P78 J78 N78 J80" xr:uid="{FB4224AF-CEFC-40E9-AAD3-0A54AB9616E7}">
      <formula1>"0,1, 2, 3,4"</formula1>
    </dataValidation>
    <dataValidation type="list" allowBlank="1" showInputMessage="1" showErrorMessage="1" sqref="J88:J89 L109 J95 N106 J106:J107 J93 L88:L89 N109 L95 L106 N93 L93 N88:N89 J109" xr:uid="{F45049FA-13AC-4818-B486-968A5A4E731D}">
      <formula1>"0,1, 2"</formula1>
    </dataValidation>
    <dataValidation type="list" allowBlank="1" showInputMessage="1" showErrorMessage="1" sqref="J92 J104 L104 N101 P104" xr:uid="{4B99C925-C488-44FE-A4D4-4D0BD3853D4F}">
      <formula1>"0,1"</formula1>
    </dataValidation>
    <dataValidation type="list" allowBlank="1" showInputMessage="1" showErrorMessage="1" sqref="J103 L97 P97" xr:uid="{72CAA041-39A7-40C5-B63E-5C2B042A6E54}">
      <formula1>"0,2"</formula1>
    </dataValidation>
    <dataValidation type="list" allowBlank="1" showInputMessage="1" showErrorMessage="1" sqref="J87 L87 N87" xr:uid="{D0AB13EE-28B4-4239-A817-EC13E8337D56}">
      <formula1>"0,1, 2, 3,4,5,6,7,8,9,10,11,12,13,14,15,16,17,18,19,20"</formula1>
    </dataValidation>
    <dataValidation type="list" allowBlank="1" showInputMessage="1" showErrorMessage="1" sqref="L101" xr:uid="{BED8F390-B8D3-48F6-B943-66F75B3049AA}">
      <formula1>"0, 2"</formula1>
    </dataValidation>
    <dataValidation type="list" allowBlank="1" showInputMessage="1" showErrorMessage="1" sqref="J98 L98 N98 P98 J102 L102 N102 P102" xr:uid="{EADE9865-DA19-49C6-8AA2-322EC2EAF6B4}">
      <formula1>"0,1, 2, 3,4,6,8"</formula1>
    </dataValidation>
    <dataValidation type="list" allowBlank="1" showInputMessage="1" showErrorMessage="1" sqref="J100 L100 N100" xr:uid="{16CE6D05-EC36-4E97-B09B-71B5AE064E6F}">
      <formula1>"0,4,8"</formula1>
    </dataValidation>
  </dataValidations>
  <hyperlinks>
    <hyperlink ref="K17" r:id="rId1" xr:uid="{5EB08C3C-4B13-4AEE-B2AE-D21A449392EF}"/>
    <hyperlink ref="A7:D7" r:id="rId2" display="   Transportation Anslysis Handbook." xr:uid="{1B36B901-2E0B-45F7-944A-BE488DD5C03E}"/>
    <hyperlink ref="B71" r:id="rId3" xr:uid="{D4E09998-14C4-4C0B-B05E-AC30F5B8C108}"/>
    <hyperlink ref="B74" r:id="rId4" xr:uid="{133331E9-2106-47F0-A94A-503DBB35E4DA}"/>
    <hyperlink ref="B76" r:id="rId5" xr:uid="{E3A9BCE4-4C88-48B2-91D5-E34B91F3837C}"/>
    <hyperlink ref="B78" r:id="rId6" xr:uid="{972C381F-79F6-403C-853B-A407403143B7}"/>
    <hyperlink ref="B80" r:id="rId7" xr:uid="{32B7F353-04D5-4B18-9DFA-44A071940788}"/>
    <hyperlink ref="B88" r:id="rId8" xr:uid="{FECCA510-12D1-414B-AD72-10FFB1E38033}"/>
    <hyperlink ref="B89" r:id="rId9" xr:uid="{CAA7F8C7-D3D5-49AC-92CD-44A8DBBD9C59}"/>
    <hyperlink ref="B87" r:id="rId10" xr:uid="{609A87F9-1FC2-4738-9CE1-351C6E1913FD}"/>
    <hyperlink ref="B92:F92" r:id="rId11" display="Provide School Pool Programs" xr:uid="{8BF4B0EC-0266-4083-B44D-0F2F467AFC5C}"/>
    <hyperlink ref="B93:F93" r:id="rId12" display="Provide Bike Share Stations" xr:uid="{48FC06EB-6A65-4A70-9AC3-F42237BD7D5F}"/>
    <hyperlink ref="B94:F94" r:id="rId13" display="Provide Car Share Station" xr:uid="{4B09B365-0B90-49A2-B95C-2B4A95BEF430}"/>
    <hyperlink ref="B95:F95" r:id="rId14" display="Provide Education, Marketing &amp; Outreach" xr:uid="{63FEC1FD-CE65-47FB-B013-89918C0ECF5D}"/>
    <hyperlink ref="B96:F96" r:id="rId15" display="Join Transportation Mgmt. Association (TMA)" xr:uid="{5BAD590A-F813-4CF3-B28B-2C987DAE12B6}"/>
    <hyperlink ref="B97:F97" r:id="rId16" display="Provide Parking Cash-out" xr:uid="{8BAD82B3-845A-410D-BD90-86BF225DF9D4}"/>
    <hyperlink ref="B98:F98" r:id="rId17" display="Provide Transit Subsidies" xr:uid="{790E8B74-B8DF-456C-B658-418DED14CF75}"/>
    <hyperlink ref="B99:F99" r:id="rId18" display="Provide Flexible Work Schedules" xr:uid="{B52DFD01-CB52-4641-8ACF-05C3375A1023}"/>
    <hyperlink ref="B100:F100" r:id="rId19" display="Provide Private Shuttle/ Transit Service" xr:uid="{2D9996EB-FA05-47D6-91CC-1C0EF43CC979}"/>
    <hyperlink ref="B101:F101" r:id="rId20" display="Price Workplace Parking" xr:uid="{259540C7-9046-4D56-B6F5-BD4A6D079989}"/>
    <hyperlink ref="B102:F102" r:id="rId21" display="Provide Alternative Transportation Benefits" xr:uid="{72CE60D8-17F0-42BF-8A27-4D6D4DFF96B6}"/>
    <hyperlink ref="B103:F103" r:id="rId22" display="Provide a Neighborhood School" xr:uid="{8A8FA7DC-ECC9-4F30-8DB8-A91052DFE95F}"/>
    <hyperlink ref="B104:F104" r:id="rId23" display="Provide Ride-Share Programs" xr:uid="{368A9DB9-B0D1-40E6-9127-FAB40DE8177B}"/>
    <hyperlink ref="B105:F105" r:id="rId24" display="Subsidize Transit Service Upgrade/Expansion" xr:uid="{0694D94C-79C9-4E17-B40A-106468B04283}"/>
    <hyperlink ref="B106:F106" r:id="rId25" display="Provide Targeted Behavioral Interventions" xr:uid="{AECA4575-7D90-42B4-ACEB-280FE48F7381}"/>
    <hyperlink ref="B107:F107" r:id="rId26" display="Unbundle Parking Costs from Property Cost" xr:uid="{0366F56E-759F-45ED-8002-A50C75B57F3F}"/>
    <hyperlink ref="B108:F108" r:id="rId27" display="Provide Vanpool Incentives" xr:uid="{1C5A140D-1F25-448C-B49A-EA2CE439DBC1}"/>
    <hyperlink ref="B109:F109" r:id="rId28" display="Provide Voluntary Travel Behavior Change Prg." xr:uid="{979B486F-AFA3-4313-81DD-C1EA165F378A}"/>
    <hyperlink ref="A113" r:id="rId29" xr:uid="{76111A55-5DE4-456C-9A43-43537723C688}"/>
  </hyperlinks>
  <pageMargins left="0.7" right="0.7" top="0.75" bottom="0.75" header="0.3" footer="0.3"/>
  <pageSetup orientation="portrait" r:id="rId30"/>
  <ignoredErrors>
    <ignoredError sqref="H92 H97 H103:H104" numberStoredAsText="1"/>
  </ignoredErrors>
  <drawing r:id="rId31"/>
  <extLst>
    <ext xmlns:x14="http://schemas.microsoft.com/office/spreadsheetml/2009/9/main" uri="{CCE6A557-97BC-4b89-ADB6-D9C93CAAB3DF}">
      <x14:dataValidations xmlns:xm="http://schemas.microsoft.com/office/excel/2006/main" count="4">
        <x14:dataValidation type="list" allowBlank="1" showInputMessage="1" showErrorMessage="1" xr:uid="{3C47EF50-8730-4D27-9A8E-68C8F85BBE89}">
          <x14:formula1>
            <xm:f>'END-USES'!$B$5:$B$15</xm:f>
          </x14:formula1>
          <xm:sqref>A37:C39</xm:sqref>
        </x14:dataValidation>
        <x14:dataValidation type="list" allowBlank="1" showInputMessage="1" showErrorMessage="1" xr:uid="{54927D01-D3D5-43EC-8C27-0DB762B8260C}">
          <x14:formula1>
            <xm:f>'END-USES'!$H$5:$H$41</xm:f>
          </x14:formula1>
          <xm:sqref>A57:C59</xm:sqref>
        </x14:dataValidation>
        <x14:dataValidation type="list" allowBlank="1" showInputMessage="1" showErrorMessage="1" xr:uid="{13871240-FF17-4A47-A618-6DA621F8C736}">
          <x14:formula1>
            <xm:f>'END-USES'!$F$5:$F$71</xm:f>
          </x14:formula1>
          <xm:sqref>A51:C53</xm:sqref>
        </x14:dataValidation>
        <x14:dataValidation type="list" allowBlank="1" showInputMessage="1" showErrorMessage="1" xr:uid="{46CA671A-838D-4DC7-BD59-4182EF5FA8A3}">
          <x14:formula1>
            <xm:f>'END-USES'!$D$5:$D$21</xm:f>
          </x14:formula1>
          <xm:sqref>A45:C47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71CC-F5EF-49AF-8D9F-54BE0B9E8052}">
  <sheetPr codeName="Sheet2"/>
  <dimension ref="A1:B33"/>
  <sheetViews>
    <sheetView workbookViewId="0">
      <selection activeCell="B25" sqref="B25"/>
    </sheetView>
  </sheetViews>
  <sheetFormatPr defaultRowHeight="15" x14ac:dyDescent="0.25"/>
  <cols>
    <col min="1" max="1" width="30.7109375" customWidth="1"/>
  </cols>
  <sheetData>
    <row r="1" spans="1:2" x14ac:dyDescent="0.25">
      <c r="B1" s="1" t="s">
        <v>119</v>
      </c>
    </row>
    <row r="2" spans="1:2" x14ac:dyDescent="0.25">
      <c r="A2" t="s">
        <v>120</v>
      </c>
      <c r="B2" t="s">
        <v>121</v>
      </c>
    </row>
    <row r="3" spans="1:2" x14ac:dyDescent="0.25">
      <c r="A3" t="s">
        <v>122</v>
      </c>
      <c r="B3" t="s">
        <v>123</v>
      </c>
    </row>
    <row r="4" spans="1:2" x14ac:dyDescent="0.25">
      <c r="A4" t="s">
        <v>124</v>
      </c>
      <c r="B4" t="s">
        <v>125</v>
      </c>
    </row>
    <row r="6" spans="1:2" x14ac:dyDescent="0.25">
      <c r="A6" t="s">
        <v>126</v>
      </c>
      <c r="B6" t="str">
        <f>_xlfn.CONCAT(B2,B3,B4)</f>
        <v>IF(C43="SELECT ONE (IF APPLICABLE)"," ",IF(AND(C43="One-family Dwelling",H43&lt;16),"EXEMPT",IF(AND(C43&lt;&gt;"One-family Dwelling",H43&lt;26),"EXEMPT",25)))</v>
      </c>
    </row>
    <row r="7" spans="1:2" x14ac:dyDescent="0.25">
      <c r="A7" t="s">
        <v>127</v>
      </c>
      <c r="B7" t="s">
        <v>128</v>
      </c>
    </row>
    <row r="10" spans="1:2" x14ac:dyDescent="0.25">
      <c r="B10" s="1" t="s">
        <v>129</v>
      </c>
    </row>
    <row r="11" spans="1:2" x14ac:dyDescent="0.25">
      <c r="A11" t="s">
        <v>120</v>
      </c>
      <c r="B11" t="s">
        <v>130</v>
      </c>
    </row>
    <row r="12" spans="1:2" x14ac:dyDescent="0.25">
      <c r="A12" t="s">
        <v>131</v>
      </c>
      <c r="B12" t="s">
        <v>132</v>
      </c>
    </row>
    <row r="13" spans="1:2" x14ac:dyDescent="0.25">
      <c r="A13" t="s">
        <v>133</v>
      </c>
      <c r="B13" t="s">
        <v>134</v>
      </c>
    </row>
    <row r="14" spans="1:2" x14ac:dyDescent="0.25">
      <c r="A14" t="s">
        <v>135</v>
      </c>
      <c r="B14" t="s">
        <v>136</v>
      </c>
    </row>
    <row r="16" spans="1:2" x14ac:dyDescent="0.25">
      <c r="A16" t="s">
        <v>126</v>
      </c>
      <c r="B16" t="str">
        <f>CONCATENATE(B11,B12,B13,B14)</f>
        <v>IF(C49="SELECT ONE (IF APPLICABLE)"," ",IF(AND(OR(C49="Hotel/ Motel",C49="Bed and Breakfast Inn",C49="SRO Residential Hotels"),G49&lt;101),"EXEMPT",IF(AND(OR(C49="Charter/ Private School, Elementary (K-8)",C49="Charter/ Private School, Post-Secondary",C49="Charter/ Private School, Secondary (9-12)",C49="Charter/ Private School, Trade/Vocational Day Care Center"),H49&lt;251),"EXEMPT",IF(AND(AND(C49&lt;&gt;"Hotel/ Motel",C49&lt;&gt;"Bed and Breakfast Inn",C49&lt;&gt;"SRO Residential Hotels",C49&lt;&gt;"Charter/ Private School, Elementary (K-8)",C49&lt;&gt;"Charter/ Private School, Post-Secondary",C49&lt;&gt;"Charter/ Private School, Secondary (9-12)",C49&lt;&gt;"Charter/ Private School, Trade/Vocational Day Care Center"),F49&lt;10001),"EXEMPT",25))))</v>
      </c>
    </row>
    <row r="17" spans="1:2" x14ac:dyDescent="0.25">
      <c r="A17" t="s">
        <v>127</v>
      </c>
      <c r="B17" t="s">
        <v>137</v>
      </c>
    </row>
    <row r="20" spans="1:2" x14ac:dyDescent="0.25">
      <c r="B20" s="1" t="s">
        <v>138</v>
      </c>
    </row>
    <row r="21" spans="1:2" x14ac:dyDescent="0.25">
      <c r="A21" t="s">
        <v>120</v>
      </c>
      <c r="B21" t="s">
        <v>139</v>
      </c>
    </row>
    <row r="22" spans="1:2" x14ac:dyDescent="0.25">
      <c r="A22" t="s">
        <v>140</v>
      </c>
      <c r="B22" t="s">
        <v>141</v>
      </c>
    </row>
    <row r="24" spans="1:2" x14ac:dyDescent="0.25">
      <c r="A24" t="s">
        <v>126</v>
      </c>
      <c r="B24" t="str">
        <f>_xlfn.CONCAT(B21,B22)</f>
        <v>IF(C55="SELECT ONE (IF APPLICABLE)"," ",IF(AND(C55&lt;&gt;"SELECT ONE (IF APPLICABLE)",H55&lt;100001),"EXEMPT",25))</v>
      </c>
    </row>
    <row r="25" spans="1:2" x14ac:dyDescent="0.25">
      <c r="A25" t="s">
        <v>127</v>
      </c>
      <c r="B25" t="s">
        <v>142</v>
      </c>
    </row>
    <row r="28" spans="1:2" x14ac:dyDescent="0.25">
      <c r="B28" s="1" t="s">
        <v>143</v>
      </c>
    </row>
    <row r="29" spans="1:2" x14ac:dyDescent="0.25">
      <c r="A29" t="s">
        <v>120</v>
      </c>
      <c r="B29" t="s">
        <v>144</v>
      </c>
    </row>
    <row r="30" spans="1:2" x14ac:dyDescent="0.25">
      <c r="A30" t="s">
        <v>145</v>
      </c>
      <c r="B30" t="s">
        <v>146</v>
      </c>
    </row>
    <row r="32" spans="1:2" x14ac:dyDescent="0.25">
      <c r="A32" t="s">
        <v>126</v>
      </c>
      <c r="B32" t="str">
        <f>_xlfn.CONCAT(B29,B30)</f>
        <v>IF(C60="SELECT ONE (IF APPLICABLE)"," ",IF(AND(C60&lt;&gt;"SELECT ONE (IF APPLICABLE)",H60&lt;30001),"EXEMPT",25))</v>
      </c>
    </row>
    <row r="33" spans="1:2" x14ac:dyDescent="0.25">
      <c r="A33" t="s">
        <v>127</v>
      </c>
      <c r="B33"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50BEF-AB74-4783-8A2C-91EBEFB0F416}">
  <sheetPr codeName="Sheet3"/>
  <dimension ref="B4:H71"/>
  <sheetViews>
    <sheetView zoomScaleNormal="100" workbookViewId="0">
      <selection activeCell="D28" sqref="D28"/>
    </sheetView>
  </sheetViews>
  <sheetFormatPr defaultRowHeight="15" x14ac:dyDescent="0.25"/>
  <cols>
    <col min="2" max="2" width="43.42578125" customWidth="1"/>
    <col min="3" max="3" width="9" bestFit="1" customWidth="1"/>
    <col min="4" max="4" width="53.85546875" customWidth="1"/>
    <col min="5" max="5" width="12.42578125" bestFit="1" customWidth="1"/>
    <col min="6" max="6" width="44.140625" customWidth="1"/>
    <col min="7" max="7" width="12.5703125" customWidth="1"/>
  </cols>
  <sheetData>
    <row r="4" spans="2:8" x14ac:dyDescent="0.25">
      <c r="B4" s="1" t="s">
        <v>148</v>
      </c>
      <c r="C4" s="1"/>
      <c r="D4" s="1" t="s">
        <v>149</v>
      </c>
      <c r="E4" s="1"/>
      <c r="F4" s="1" t="s">
        <v>150</v>
      </c>
      <c r="G4" s="1"/>
      <c r="H4" s="1" t="s">
        <v>143</v>
      </c>
    </row>
    <row r="5" spans="2:8" x14ac:dyDescent="0.25">
      <c r="B5" t="s">
        <v>17</v>
      </c>
      <c r="D5" t="s">
        <v>17</v>
      </c>
      <c r="F5" t="s">
        <v>17</v>
      </c>
      <c r="H5" t="s">
        <v>17</v>
      </c>
    </row>
    <row r="6" spans="2:8" x14ac:dyDescent="0.25">
      <c r="B6" t="s">
        <v>151</v>
      </c>
      <c r="D6" t="s">
        <v>152</v>
      </c>
      <c r="F6" t="s">
        <v>153</v>
      </c>
      <c r="H6" t="s">
        <v>154</v>
      </c>
    </row>
    <row r="7" spans="2:8" x14ac:dyDescent="0.25">
      <c r="B7" t="s">
        <v>155</v>
      </c>
      <c r="D7" t="s">
        <v>156</v>
      </c>
      <c r="F7" t="s">
        <v>157</v>
      </c>
      <c r="H7" t="s">
        <v>158</v>
      </c>
    </row>
    <row r="8" spans="2:8" x14ac:dyDescent="0.25">
      <c r="B8" t="s">
        <v>159</v>
      </c>
      <c r="D8" t="s">
        <v>160</v>
      </c>
      <c r="E8" t="s">
        <v>161</v>
      </c>
      <c r="F8" t="s">
        <v>162</v>
      </c>
      <c r="H8" t="s">
        <v>163</v>
      </c>
    </row>
    <row r="9" spans="2:8" x14ac:dyDescent="0.25">
      <c r="B9" t="s">
        <v>164</v>
      </c>
      <c r="D9" t="s">
        <v>165</v>
      </c>
      <c r="E9" t="s">
        <v>166</v>
      </c>
      <c r="F9" t="s">
        <v>167</v>
      </c>
      <c r="H9" t="s">
        <v>168</v>
      </c>
    </row>
    <row r="10" spans="2:8" x14ac:dyDescent="0.25">
      <c r="B10" t="s">
        <v>169</v>
      </c>
      <c r="D10" t="s">
        <v>170</v>
      </c>
      <c r="E10" t="s">
        <v>166</v>
      </c>
      <c r="F10" t="s">
        <v>171</v>
      </c>
      <c r="H10" t="s">
        <v>172</v>
      </c>
    </row>
    <row r="11" spans="2:8" x14ac:dyDescent="0.25">
      <c r="B11" t="s">
        <v>173</v>
      </c>
      <c r="D11" t="s">
        <v>174</v>
      </c>
      <c r="E11" t="s">
        <v>166</v>
      </c>
      <c r="F11" t="s">
        <v>175</v>
      </c>
      <c r="H11" t="s">
        <v>176</v>
      </c>
    </row>
    <row r="12" spans="2:8" x14ac:dyDescent="0.25">
      <c r="B12" t="s">
        <v>177</v>
      </c>
      <c r="D12" t="s">
        <v>290</v>
      </c>
      <c r="E12" t="s">
        <v>166</v>
      </c>
      <c r="F12" t="s">
        <v>178</v>
      </c>
      <c r="H12" t="s">
        <v>179</v>
      </c>
    </row>
    <row r="13" spans="2:8" x14ac:dyDescent="0.25">
      <c r="B13" t="s">
        <v>180</v>
      </c>
      <c r="D13" t="s">
        <v>291</v>
      </c>
      <c r="F13" t="s">
        <v>182</v>
      </c>
      <c r="H13" t="s">
        <v>183</v>
      </c>
    </row>
    <row r="14" spans="2:8" x14ac:dyDescent="0.25">
      <c r="B14" t="s">
        <v>184</v>
      </c>
      <c r="D14" t="s">
        <v>181</v>
      </c>
      <c r="E14" t="s">
        <v>161</v>
      </c>
      <c r="F14" t="s">
        <v>185</v>
      </c>
      <c r="H14" t="s">
        <v>186</v>
      </c>
    </row>
    <row r="15" spans="2:8" x14ac:dyDescent="0.25">
      <c r="B15" t="s">
        <v>187</v>
      </c>
      <c r="D15" t="s">
        <v>161</v>
      </c>
      <c r="F15" t="s">
        <v>189</v>
      </c>
      <c r="H15" t="s">
        <v>190</v>
      </c>
    </row>
    <row r="16" spans="2:8" x14ac:dyDescent="0.25">
      <c r="D16" t="s">
        <v>188</v>
      </c>
      <c r="F16" t="s">
        <v>192</v>
      </c>
      <c r="H16" t="s">
        <v>193</v>
      </c>
    </row>
    <row r="17" spans="4:8" x14ac:dyDescent="0.25">
      <c r="D17" t="s">
        <v>191</v>
      </c>
      <c r="F17" t="s">
        <v>195</v>
      </c>
      <c r="H17" t="s">
        <v>196</v>
      </c>
    </row>
    <row r="18" spans="4:8" x14ac:dyDescent="0.25">
      <c r="D18" t="s">
        <v>194</v>
      </c>
      <c r="F18" t="s">
        <v>198</v>
      </c>
      <c r="H18" t="s">
        <v>199</v>
      </c>
    </row>
    <row r="19" spans="4:8" x14ac:dyDescent="0.25">
      <c r="D19" t="s">
        <v>197</v>
      </c>
      <c r="F19" t="s">
        <v>201</v>
      </c>
      <c r="H19" t="s">
        <v>202</v>
      </c>
    </row>
    <row r="20" spans="4:8" x14ac:dyDescent="0.25">
      <c r="D20" t="s">
        <v>200</v>
      </c>
      <c r="F20" t="s">
        <v>204</v>
      </c>
      <c r="H20" t="s">
        <v>205</v>
      </c>
    </row>
    <row r="21" spans="4:8" x14ac:dyDescent="0.25">
      <c r="D21" t="s">
        <v>203</v>
      </c>
      <c r="E21" t="s">
        <v>161</v>
      </c>
      <c r="F21" t="s">
        <v>207</v>
      </c>
      <c r="H21" t="s">
        <v>208</v>
      </c>
    </row>
    <row r="22" spans="4:8" x14ac:dyDescent="0.25">
      <c r="D22" t="s">
        <v>206</v>
      </c>
      <c r="F22" t="s">
        <v>209</v>
      </c>
      <c r="H22" t="s">
        <v>210</v>
      </c>
    </row>
    <row r="23" spans="4:8" x14ac:dyDescent="0.25">
      <c r="F23" t="s">
        <v>211</v>
      </c>
      <c r="H23" t="s">
        <v>212</v>
      </c>
    </row>
    <row r="24" spans="4:8" x14ac:dyDescent="0.25">
      <c r="F24" t="s">
        <v>213</v>
      </c>
      <c r="H24" t="s">
        <v>214</v>
      </c>
    </row>
    <row r="25" spans="4:8" x14ac:dyDescent="0.25">
      <c r="F25" t="s">
        <v>215</v>
      </c>
      <c r="H25" t="s">
        <v>216</v>
      </c>
    </row>
    <row r="26" spans="4:8" x14ac:dyDescent="0.25">
      <c r="F26" t="s">
        <v>217</v>
      </c>
      <c r="H26" t="s">
        <v>218</v>
      </c>
    </row>
    <row r="27" spans="4:8" x14ac:dyDescent="0.25">
      <c r="F27" t="s">
        <v>219</v>
      </c>
      <c r="H27" t="s">
        <v>220</v>
      </c>
    </row>
    <row r="28" spans="4:8" x14ac:dyDescent="0.25">
      <c r="F28" t="s">
        <v>221</v>
      </c>
      <c r="H28" t="s">
        <v>222</v>
      </c>
    </row>
    <row r="29" spans="4:8" x14ac:dyDescent="0.25">
      <c r="F29" t="s">
        <v>223</v>
      </c>
      <c r="H29" t="s">
        <v>224</v>
      </c>
    </row>
    <row r="30" spans="4:8" x14ac:dyDescent="0.25">
      <c r="F30" t="s">
        <v>225</v>
      </c>
      <c r="H30" t="s">
        <v>226</v>
      </c>
    </row>
    <row r="31" spans="4:8" x14ac:dyDescent="0.25">
      <c r="F31" t="s">
        <v>227</v>
      </c>
      <c r="H31" t="s">
        <v>228</v>
      </c>
    </row>
    <row r="32" spans="4:8" x14ac:dyDescent="0.25">
      <c r="F32" t="s">
        <v>229</v>
      </c>
      <c r="H32" t="s">
        <v>230</v>
      </c>
    </row>
    <row r="33" spans="6:8" x14ac:dyDescent="0.25">
      <c r="F33" t="s">
        <v>231</v>
      </c>
      <c r="H33" t="s">
        <v>232</v>
      </c>
    </row>
    <row r="34" spans="6:8" x14ac:dyDescent="0.25">
      <c r="F34" t="s">
        <v>233</v>
      </c>
      <c r="H34" t="s">
        <v>234</v>
      </c>
    </row>
    <row r="35" spans="6:8" x14ac:dyDescent="0.25">
      <c r="F35" t="s">
        <v>235</v>
      </c>
      <c r="H35" t="s">
        <v>236</v>
      </c>
    </row>
    <row r="36" spans="6:8" x14ac:dyDescent="0.25">
      <c r="F36" t="s">
        <v>237</v>
      </c>
      <c r="H36" t="s">
        <v>238</v>
      </c>
    </row>
    <row r="37" spans="6:8" x14ac:dyDescent="0.25">
      <c r="F37" t="s">
        <v>239</v>
      </c>
      <c r="H37" t="s">
        <v>240</v>
      </c>
    </row>
    <row r="38" spans="6:8" x14ac:dyDescent="0.25">
      <c r="F38" t="s">
        <v>241</v>
      </c>
      <c r="H38" t="s">
        <v>242</v>
      </c>
    </row>
    <row r="39" spans="6:8" x14ac:dyDescent="0.25">
      <c r="F39" t="s">
        <v>243</v>
      </c>
      <c r="H39" t="s">
        <v>244</v>
      </c>
    </row>
    <row r="40" spans="6:8" x14ac:dyDescent="0.25">
      <c r="F40" t="s">
        <v>245</v>
      </c>
      <c r="H40" t="s">
        <v>246</v>
      </c>
    </row>
    <row r="41" spans="6:8" x14ac:dyDescent="0.25">
      <c r="F41" t="s">
        <v>247</v>
      </c>
      <c r="H41" t="s">
        <v>248</v>
      </c>
    </row>
    <row r="42" spans="6:8" x14ac:dyDescent="0.25">
      <c r="F42" t="s">
        <v>249</v>
      </c>
    </row>
    <row r="43" spans="6:8" x14ac:dyDescent="0.25">
      <c r="F43" t="s">
        <v>250</v>
      </c>
    </row>
    <row r="44" spans="6:8" x14ac:dyDescent="0.25">
      <c r="F44" t="s">
        <v>251</v>
      </c>
    </row>
    <row r="45" spans="6:8" x14ac:dyDescent="0.25">
      <c r="F45" t="s">
        <v>252</v>
      </c>
    </row>
    <row r="46" spans="6:8" x14ac:dyDescent="0.25">
      <c r="F46" t="s">
        <v>253</v>
      </c>
    </row>
    <row r="47" spans="6:8" x14ac:dyDescent="0.25">
      <c r="F47" t="s">
        <v>254</v>
      </c>
    </row>
    <row r="48" spans="6:8" x14ac:dyDescent="0.25">
      <c r="F48" t="s">
        <v>255</v>
      </c>
    </row>
    <row r="49" spans="6:6" x14ac:dyDescent="0.25">
      <c r="F49" t="s">
        <v>256</v>
      </c>
    </row>
    <row r="50" spans="6:6" x14ac:dyDescent="0.25">
      <c r="F50" t="s">
        <v>257</v>
      </c>
    </row>
    <row r="51" spans="6:6" x14ac:dyDescent="0.25">
      <c r="F51" t="s">
        <v>258</v>
      </c>
    </row>
    <row r="52" spans="6:6" x14ac:dyDescent="0.25">
      <c r="F52" t="s">
        <v>259</v>
      </c>
    </row>
    <row r="53" spans="6:6" x14ac:dyDescent="0.25">
      <c r="F53" t="s">
        <v>260</v>
      </c>
    </row>
    <row r="54" spans="6:6" x14ac:dyDescent="0.25">
      <c r="F54" t="s">
        <v>261</v>
      </c>
    </row>
    <row r="55" spans="6:6" x14ac:dyDescent="0.25">
      <c r="F55" t="s">
        <v>262</v>
      </c>
    </row>
    <row r="56" spans="6:6" x14ac:dyDescent="0.25">
      <c r="F56" t="s">
        <v>263</v>
      </c>
    </row>
    <row r="57" spans="6:6" x14ac:dyDescent="0.25">
      <c r="F57" t="s">
        <v>264</v>
      </c>
    </row>
    <row r="58" spans="6:6" x14ac:dyDescent="0.25">
      <c r="F58" t="s">
        <v>265</v>
      </c>
    </row>
    <row r="59" spans="6:6" x14ac:dyDescent="0.25">
      <c r="F59" t="s">
        <v>266</v>
      </c>
    </row>
    <row r="60" spans="6:6" x14ac:dyDescent="0.25">
      <c r="F60" t="s">
        <v>267</v>
      </c>
    </row>
    <row r="61" spans="6:6" x14ac:dyDescent="0.25">
      <c r="F61" t="s">
        <v>268</v>
      </c>
    </row>
    <row r="62" spans="6:6" x14ac:dyDescent="0.25">
      <c r="F62" t="s">
        <v>269</v>
      </c>
    </row>
    <row r="63" spans="6:6" x14ac:dyDescent="0.25">
      <c r="F63" t="s">
        <v>270</v>
      </c>
    </row>
    <row r="64" spans="6:6" x14ac:dyDescent="0.25">
      <c r="F64" t="s">
        <v>271</v>
      </c>
    </row>
    <row r="65" spans="6:7" x14ac:dyDescent="0.25">
      <c r="F65" t="s">
        <v>272</v>
      </c>
    </row>
    <row r="66" spans="6:7" x14ac:dyDescent="0.25">
      <c r="F66" t="s">
        <v>273</v>
      </c>
    </row>
    <row r="67" spans="6:7" x14ac:dyDescent="0.25">
      <c r="F67" t="s">
        <v>274</v>
      </c>
      <c r="G67" t="s">
        <v>275</v>
      </c>
    </row>
    <row r="68" spans="6:7" x14ac:dyDescent="0.25">
      <c r="F68" t="s">
        <v>276</v>
      </c>
    </row>
    <row r="69" spans="6:7" x14ac:dyDescent="0.25">
      <c r="F69" t="s">
        <v>277</v>
      </c>
    </row>
    <row r="70" spans="6:7" x14ac:dyDescent="0.25">
      <c r="F70" t="s">
        <v>278</v>
      </c>
    </row>
    <row r="71" spans="6:7" x14ac:dyDescent="0.25">
      <c r="F71" t="s">
        <v>279</v>
      </c>
    </row>
  </sheetData>
  <sortState xmlns:xlrd2="http://schemas.microsoft.com/office/spreadsheetml/2017/richdata2" ref="D6:E21">
    <sortCondition ref="D6"/>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FE30F2CCEF7D4D978DDEB293890AE9" ma:contentTypeVersion="8" ma:contentTypeDescription="Create a new document." ma:contentTypeScope="" ma:versionID="da900afaa4797819e99eeff094e58253">
  <xsd:schema xmlns:xsd="http://www.w3.org/2001/XMLSchema" xmlns:xs="http://www.w3.org/2001/XMLSchema" xmlns:p="http://schemas.microsoft.com/office/2006/metadata/properties" xmlns:ns2="d1013e2a-db4a-4d9b-a398-1303f72f1283" xmlns:ns3="8f3dc103-cade-4664-b919-1163b4729785" targetNamespace="http://schemas.microsoft.com/office/2006/metadata/properties" ma:root="true" ma:fieldsID="a7ee156b32c9776fc2ed503420996e9d" ns2:_="" ns3:_="">
    <xsd:import namespace="d1013e2a-db4a-4d9b-a398-1303f72f1283"/>
    <xsd:import namespace="8f3dc103-cade-4664-b919-1163b47297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013e2a-db4a-4d9b-a398-1303f72f12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dc103-cade-4664-b919-1163b472978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757A29-3BBF-4E74-AE44-E0FE9E1A1C5E}">
  <ds:schemaRefs>
    <ds:schemaRef ds:uri="http://schemas.microsoft.com/sharepoint/v3/contenttype/forms"/>
  </ds:schemaRefs>
</ds:datastoreItem>
</file>

<file path=customXml/itemProps2.xml><?xml version="1.0" encoding="utf-8"?>
<ds:datastoreItem xmlns:ds="http://schemas.openxmlformats.org/officeDocument/2006/customXml" ds:itemID="{1D92A93F-D745-4DB0-97BD-8346C85E35B7}">
  <ds:schemaRefs>
    <ds:schemaRef ds:uri="http://purl.org/dc/terms/"/>
    <ds:schemaRef ds:uri="http://schemas.openxmlformats.org/package/2006/metadata/core-properties"/>
    <ds:schemaRef ds:uri="8f3dc103-cade-4664-b919-1163b4729785"/>
    <ds:schemaRef ds:uri="http://schemas.microsoft.com/office/2006/documentManagement/types"/>
    <ds:schemaRef ds:uri="http://schemas.microsoft.com/office/infopath/2007/PartnerControls"/>
    <ds:schemaRef ds:uri="http://purl.org/dc/elements/1.1/"/>
    <ds:schemaRef ds:uri="http://schemas.microsoft.com/office/2006/metadata/properties"/>
    <ds:schemaRef ds:uri="d1013e2a-db4a-4d9b-a398-1303f72f1283"/>
    <ds:schemaRef ds:uri="http://www.w3.org/XML/1998/namespace"/>
    <ds:schemaRef ds:uri="http://purl.org/dc/dcmitype/"/>
  </ds:schemaRefs>
</ds:datastoreItem>
</file>

<file path=customXml/itemProps3.xml><?xml version="1.0" encoding="utf-8"?>
<ds:datastoreItem xmlns:ds="http://schemas.openxmlformats.org/officeDocument/2006/customXml" ds:itemID="{88D95BB0-E7D5-41A1-A903-77E614FECE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013e2a-db4a-4d9b-a398-1303f72f1283"/>
    <ds:schemaRef ds:uri="8f3dc103-cade-4664-b919-1163b47297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SCRAP</vt:lpstr>
      <vt:lpstr>END-USES</vt:lpstr>
    </vt:vector>
  </TitlesOfParts>
  <Manager/>
  <Company>City of San Jose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Abroff, Sarah</dc:creator>
  <cp:keywords/>
  <dc:description/>
  <cp:lastModifiedBy>Abroff, Sarah</cp:lastModifiedBy>
  <cp:revision/>
  <dcterms:created xsi:type="dcterms:W3CDTF">2023-03-07T04:55:45Z</dcterms:created>
  <dcterms:modified xsi:type="dcterms:W3CDTF">2023-07-02T22:29:10Z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0x010100ECFE30F2CCEF7D4D978DDEB293890AE9</vt:lpwstr>
  </property>
</Properties>
</file>